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570" windowWidth="20460" windowHeight="11655" tabRatio="900"/>
  </bookViews>
  <sheets>
    <sheet name="RV (1)" sheetId="7" r:id="rId1"/>
    <sheet name="RV (2)" sheetId="14" r:id="rId2"/>
    <sheet name="การจัดทำ" sheetId="13" r:id="rId3"/>
  </sheets>
  <definedNames>
    <definedName name="AC_ADJ" localSheetId="1">#REF!</definedName>
    <definedName name="AC_ADJ">#REF!</definedName>
    <definedName name="_xlnm.Print_Area" localSheetId="0">'RV (1)'!$A$1:$J$41</definedName>
    <definedName name="_xlnm.Print_Area" localSheetId="1">'RV (2)'!$A$1:$I$41</definedName>
  </definedNames>
  <calcPr calcId="144525"/>
</workbook>
</file>

<file path=xl/calcChain.xml><?xml version="1.0" encoding="utf-8"?>
<calcChain xmlns="http://schemas.openxmlformats.org/spreadsheetml/2006/main">
  <c r="B16" i="7" l="1"/>
  <c r="I16" i="7" l="1"/>
  <c r="B26" i="7" l="1"/>
  <c r="I25" i="7"/>
  <c r="A23" i="7"/>
  <c r="A26" i="7"/>
  <c r="B36" i="7"/>
  <c r="A35" i="7"/>
  <c r="A34" i="7"/>
  <c r="B34" i="7"/>
  <c r="B35" i="7"/>
  <c r="D35" i="7"/>
  <c r="D34" i="7"/>
  <c r="I32" i="7"/>
  <c r="D33" i="7"/>
  <c r="B33" i="7"/>
  <c r="A33" i="7"/>
  <c r="B32" i="7"/>
  <c r="A32" i="7"/>
  <c r="D32" i="7"/>
  <c r="I35" i="7"/>
  <c r="I34" i="7"/>
  <c r="I33" i="7"/>
  <c r="I31" i="7"/>
  <c r="D31" i="7"/>
  <c r="B31" i="7"/>
  <c r="A31" i="7"/>
  <c r="I14" i="7"/>
  <c r="I36" i="7" l="1"/>
  <c r="I15" i="7"/>
  <c r="I37" i="7" s="1"/>
  <c r="B38" i="7" l="1"/>
  <c r="E6" i="7"/>
  <c r="I38" i="7"/>
  <c r="E28" i="7" s="1"/>
  <c r="D38" i="14" l="1"/>
  <c r="B38" i="14"/>
  <c r="D37" i="14"/>
  <c r="B37" i="14"/>
  <c r="C36" i="14"/>
  <c r="B36" i="14"/>
  <c r="G35" i="14"/>
  <c r="D35" i="14"/>
  <c r="B35" i="14"/>
  <c r="A35" i="14"/>
  <c r="G34" i="14"/>
  <c r="B34" i="14"/>
  <c r="A34" i="14"/>
  <c r="G33" i="14"/>
  <c r="D33" i="14"/>
  <c r="B33" i="14"/>
  <c r="A33" i="14"/>
  <c r="G32" i="14"/>
  <c r="D32" i="14"/>
  <c r="B32" i="14"/>
  <c r="A32" i="14"/>
  <c r="I31" i="14"/>
  <c r="H31" i="14"/>
  <c r="G31" i="14"/>
  <c r="D31" i="14"/>
  <c r="B31" i="14"/>
  <c r="A31" i="14"/>
  <c r="I27" i="14"/>
  <c r="G27" i="14"/>
  <c r="B26" i="14"/>
  <c r="I25" i="14"/>
  <c r="I24" i="14"/>
  <c r="A23" i="14"/>
  <c r="I13" i="14"/>
  <c r="I35" i="14" s="1"/>
  <c r="H13" i="14"/>
  <c r="H35" i="14" s="1"/>
  <c r="I12" i="14"/>
  <c r="I34" i="14" s="1"/>
  <c r="H12" i="14"/>
  <c r="H34" i="14" s="1"/>
  <c r="I11" i="14"/>
  <c r="I33" i="14" s="1"/>
  <c r="H11" i="14"/>
  <c r="H33" i="14" s="1"/>
  <c r="I10" i="14"/>
  <c r="L14" i="14" s="1"/>
  <c r="H10" i="14"/>
  <c r="H32" i="14" s="1"/>
  <c r="H36" i="14" l="1"/>
  <c r="B28" i="14" s="1"/>
  <c r="L36" i="14"/>
  <c r="H14" i="14"/>
  <c r="B6" i="14" s="1"/>
  <c r="I7" i="14"/>
  <c r="I32" i="14"/>
  <c r="I29" i="14" l="1"/>
  <c r="K14" i="14"/>
  <c r="H29" i="14"/>
  <c r="K36" i="14"/>
  <c r="H7" i="14"/>
</calcChain>
</file>

<file path=xl/sharedStrings.xml><?xml version="1.0" encoding="utf-8"?>
<sst xmlns="http://schemas.openxmlformats.org/spreadsheetml/2006/main" count="138" uniqueCount="75">
  <si>
    <t>รหัส</t>
  </si>
  <si>
    <t>รายได้</t>
  </si>
  <si>
    <t>วันที่</t>
  </si>
  <si>
    <t>DR</t>
  </si>
  <si>
    <t>CR</t>
  </si>
  <si>
    <t>จำนวนเงิน</t>
  </si>
  <si>
    <t>เลขที่</t>
  </si>
  <si>
    <t>-</t>
  </si>
  <si>
    <t>รายการ / Description</t>
  </si>
  <si>
    <t xml:space="preserve">ธนาคาร - </t>
  </si>
  <si>
    <t>ออมทรัพย์</t>
  </si>
  <si>
    <t>ใบสำคัญรับ</t>
  </si>
  <si>
    <t>RECEIPT  VOUCHER</t>
  </si>
  <si>
    <t>ได้รับจาก</t>
  </si>
  <si>
    <t>เลขที่เช็ค</t>
  </si>
  <si>
    <t>ลงวันที่</t>
  </si>
  <si>
    <t>เลขที่บิล</t>
  </si>
  <si>
    <t>หัก ณ ที่จ่าย</t>
  </si>
  <si>
    <t xml:space="preserve">      ผู้จัดทำ </t>
  </si>
  <si>
    <t xml:space="preserve">      ผู้ตรวจสอบ</t>
  </si>
  <si>
    <t xml:space="preserve">      ผู้อนุมัติ</t>
  </si>
  <si>
    <t>ผู้รับเงิน</t>
  </si>
  <si>
    <t>ใบสำคัญรับ - สำเนา</t>
  </si>
  <si>
    <t>RECEIPT  VOUCHER - copy</t>
  </si>
  <si>
    <t>ภาษีมูลค่าเพิ่ม</t>
  </si>
  <si>
    <t>จุดตัดแบ่ง</t>
  </si>
  <si>
    <t>RV 58010501</t>
  </si>
  <si>
    <t>บริษัท A จำกัด</t>
  </si>
  <si>
    <t>อ้างถึงใบเสร็จรับเงินเลขที่</t>
  </si>
  <si>
    <t xml:space="preserve">  โดยเรียงตามวันที่หัก ที่ระบุในใบหัก ณ.ที่จ่าย เมื่อสิ้นเดือนรวบรวมส่งให้ สำนักงานบัญชี</t>
  </si>
  <si>
    <t>ชำระโดย</t>
  </si>
  <si>
    <t xml:space="preserve">      เงินสด</t>
  </si>
  <si>
    <t xml:space="preserve">            </t>
  </si>
  <si>
    <t xml:space="preserve">      เงินโอน</t>
  </si>
  <si>
    <t>ผู้รับเงิน........................................</t>
  </si>
  <si>
    <t>ผู้ตรวจสอบ............................</t>
  </si>
  <si>
    <t>ผู้มีอำนาจลงนาม...............................</t>
  </si>
  <si>
    <t>วันที่รับ........................................</t>
  </si>
  <si>
    <t>วันที่.......................................</t>
  </si>
  <si>
    <t>วันที่..................................................</t>
  </si>
  <si>
    <t xml:space="preserve">    เงินสด</t>
  </si>
  <si>
    <t xml:space="preserve">    โอน</t>
  </si>
  <si>
    <t xml:space="preserve">    เช็คธนาคาร</t>
  </si>
  <si>
    <r>
      <t xml:space="preserve">เรื่องการจัดทำ </t>
    </r>
    <r>
      <rPr>
        <u/>
        <sz val="12"/>
        <color rgb="FF00B050"/>
        <rFont val="Leelawadee"/>
        <family val="2"/>
      </rPr>
      <t>ใบสำคัญรับ (RV)</t>
    </r>
    <r>
      <rPr>
        <sz val="12"/>
        <color rgb="FF00B050"/>
        <rFont val="Leelawadee"/>
        <family val="2"/>
      </rPr>
      <t xml:space="preserve"> โดยแนบเอกสารดังนี้ </t>
    </r>
  </si>
  <si>
    <r>
      <t>1.</t>
    </r>
    <r>
      <rPr>
        <sz val="12"/>
        <rFont val="Leelawadee"/>
        <family val="2"/>
      </rPr>
      <t xml:space="preserve"> </t>
    </r>
    <r>
      <rPr>
        <u/>
        <sz val="12"/>
        <color indexed="10"/>
        <rFont val="Leelawadee"/>
        <family val="2"/>
      </rPr>
      <t>สำเนาใบเสร็จรับเงิน</t>
    </r>
  </si>
  <si>
    <r>
      <t xml:space="preserve">  โดยใช้ </t>
    </r>
    <r>
      <rPr>
        <u/>
        <sz val="12"/>
        <color indexed="12"/>
        <rFont val="Leelawadee"/>
        <family val="2"/>
      </rPr>
      <t>สำเนา</t>
    </r>
    <r>
      <rPr>
        <sz val="12"/>
        <color indexed="12"/>
        <rFont val="Leelawadee"/>
        <family val="2"/>
      </rPr>
      <t>(ฉบับที่ 2)</t>
    </r>
    <r>
      <rPr>
        <sz val="12"/>
        <rFont val="Leelawadee"/>
        <family val="2"/>
      </rPr>
      <t xml:space="preserve"> แนบ ส่วน </t>
    </r>
    <r>
      <rPr>
        <sz val="12"/>
        <color indexed="17"/>
        <rFont val="Leelawadee"/>
        <family val="2"/>
      </rPr>
      <t>ต้นฉบับตัวจริง(ฉบับที่ 1)ให้แยกไว้ต่างหาก</t>
    </r>
    <r>
      <rPr>
        <sz val="12"/>
        <rFont val="Leelawadee"/>
        <family val="2"/>
      </rPr>
      <t xml:space="preserve"> </t>
    </r>
  </si>
  <si>
    <r>
      <t xml:space="preserve">5. ตรงด้านล่างของ ใบเสร็จรับเงิน </t>
    </r>
    <r>
      <rPr>
        <sz val="12"/>
        <rFont val="Leelawadee"/>
        <family val="2"/>
      </rPr>
      <t>ให้กรอกข้อมูลให้ครบถ้วน รับเป็นอะไรก็ติ๊กอันนั้น</t>
    </r>
  </si>
  <si>
    <r>
      <t xml:space="preserve">      เช็คเลขที่...............ธนาคาร...............สาขา...............ลงวันที่................จำนวนเงิน.........</t>
    </r>
    <r>
      <rPr>
        <sz val="12"/>
        <color indexed="10"/>
        <rFont val="Leelawadee"/>
        <family val="2"/>
      </rPr>
      <t>(ตามที่ระบุในเช็ค)</t>
    </r>
  </si>
  <si>
    <t>บริษัท จำกัด</t>
  </si>
  <si>
    <t>กสิกรไทย</t>
  </si>
  <si>
    <t>สาขา</t>
  </si>
  <si>
    <t>ท่าพระ</t>
  </si>
  <si>
    <t xml:space="preserve">  เช็คลงวันที่     </t>
  </si>
  <si>
    <t>วันที่เอกสาร</t>
  </si>
  <si>
    <t>หมายเหตุ:</t>
  </si>
  <si>
    <t>จำนวนเงินรวม</t>
  </si>
  <si>
    <t>คงเหลือสุทธิ</t>
  </si>
  <si>
    <t>เลขที่ใบเสร็จ</t>
  </si>
  <si>
    <t xml:space="preserve">   ผู้รับเงิน</t>
  </si>
  <si>
    <t xml:space="preserve">       ผู้จัดทำ </t>
  </si>
  <si>
    <r>
      <t>2. หนังสือรับรอง ภาษี หัก ณ.ที่จ่าย</t>
    </r>
    <r>
      <rPr>
        <sz val="12"/>
        <rFont val="Leelawadee"/>
        <family val="2"/>
      </rPr>
      <t xml:space="preserve">(หรือเรียกว่า ภาษีถูกหัก ณ.ที่จ่าย) </t>
    </r>
  </si>
  <si>
    <r>
      <t>4.</t>
    </r>
    <r>
      <rPr>
        <u/>
        <sz val="12"/>
        <color indexed="10"/>
        <rFont val="Leelawadee"/>
        <family val="2"/>
      </rPr>
      <t>สำเนาใบ Pay-in (ใบนำฝากเช็ค)</t>
    </r>
    <r>
      <rPr>
        <sz val="12"/>
        <rFont val="Leelawadee"/>
        <family val="2"/>
      </rPr>
      <t xml:space="preserve"> เมื่อเอาเช็คฝากเข้าธนาคาร ให้เอาสำเนาใบนำฝากเช็คนั้นมาแนบกับใบสำคัญรับด้วย</t>
    </r>
  </si>
  <si>
    <r>
      <t>3.</t>
    </r>
    <r>
      <rPr>
        <u/>
        <sz val="12"/>
        <color indexed="10"/>
        <rFont val="Leelawadee"/>
        <family val="2"/>
      </rPr>
      <t>สำเนาเช็ครับ</t>
    </r>
    <r>
      <rPr>
        <sz val="12"/>
        <color indexed="10"/>
        <rFont val="Leelawadee"/>
        <family val="2"/>
      </rPr>
      <t xml:space="preserve"> </t>
    </r>
    <r>
      <rPr>
        <sz val="12"/>
        <rFont val="Leelawadee"/>
        <family val="2"/>
      </rPr>
      <t>(ที่ได้รับจากลูกค้ามา) กรณีรับเป็นเช็ค หรือ หลักฐานการโอนเงิน</t>
    </r>
  </si>
  <si>
    <t xml:space="preserve">เป็นหลักฐานภายในทางบัญชี จะแสดงชื่อ ผู้จัดทำ  ผู้ตรวจสอบ ผู้อนุมัติ ผู้รับเงิน เป็นเอกสารที่ใช้ภายในบริษัท  </t>
  </si>
  <si>
    <t xml:space="preserve">ใช้ในการอนุมัติรายการรับเงินของกิจการใบสำคัญรับจะสมบูรณ์ครบถ้วนต้องแนบเอกสารประกอบที่เกี่ยวข้องไว้สำหรับการบันทึกบัญชี </t>
  </si>
  <si>
    <t>เป็นหลักฐานในการรับว่ามีการรับจริงเพราะมีช่องคนรับเงินลงลายมือชื่อไว้เป็นหลักฐาน</t>
  </si>
  <si>
    <t xml:space="preserve">     โอน</t>
  </si>
  <si>
    <t xml:space="preserve">      เช็คธนาคาร</t>
  </si>
  <si>
    <t xml:space="preserve">      โอน</t>
  </si>
  <si>
    <t>บริษัท บลู จำกัด</t>
  </si>
  <si>
    <t>บริษัท กรีน จำกัด</t>
  </si>
  <si>
    <t>RV 6301001</t>
  </si>
  <si>
    <t>รายได้จากการขาย</t>
  </si>
  <si>
    <t>ภาษีมูลค่าเพิ่ม 7%</t>
  </si>
  <si>
    <t>HT6301002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</si>
</sst>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\ #,##0.00_ ;"/>
    <numFmt numFmtId="165" formatCode="dd\/mm\/bb"/>
    <numFmt numFmtId="166" formatCode="[$-1070000]d/mm/yyyy;@"/>
  </numFmts>
  <fonts count="34" x14ac:knownFonts="1">
    <font>
      <sz val="11"/>
      <color theme="1"/>
      <name val="Leelawadee"/>
      <family val="2"/>
    </font>
    <font>
      <b/>
      <sz val="16"/>
      <color theme="1"/>
      <name val="Leelawadee"/>
      <family val="2"/>
    </font>
    <font>
      <b/>
      <sz val="12"/>
      <color theme="1"/>
      <name val="Leelawadee"/>
      <family val="2"/>
    </font>
    <font>
      <sz val="11"/>
      <color theme="0" tint="-0.249977111117893"/>
      <name val="Leelawadee"/>
      <family val="2"/>
    </font>
    <font>
      <b/>
      <sz val="16"/>
      <name val="Leelawadee"/>
      <family val="2"/>
    </font>
    <font>
      <sz val="14"/>
      <color rgb="FF92D050"/>
      <name val="Leelawadee"/>
      <family val="2"/>
    </font>
    <font>
      <u/>
      <sz val="11"/>
      <color rgb="FF92D050"/>
      <name val="Leelawadee"/>
      <family val="2"/>
    </font>
    <font>
      <sz val="14"/>
      <color rgb="FF7030A0"/>
      <name val="Leelawadee"/>
      <family val="2"/>
    </font>
    <font>
      <u/>
      <sz val="11"/>
      <color rgb="FF7030A0"/>
      <name val="Leelawadee"/>
      <family val="2"/>
    </font>
    <font>
      <sz val="14"/>
      <color theme="2" tint="-0.499984740745262"/>
      <name val="Leelawadee"/>
      <family val="2"/>
    </font>
    <font>
      <u/>
      <sz val="11"/>
      <color theme="2" tint="-0.499984740745262"/>
      <name val="Leelawadee"/>
      <family val="2"/>
    </font>
    <font>
      <sz val="11"/>
      <color theme="1" tint="0.249977111117893"/>
      <name val="Leelawadee"/>
      <family val="2"/>
    </font>
    <font>
      <sz val="11"/>
      <color rgb="FFFF0000"/>
      <name val="Leelawadee"/>
      <family val="2"/>
    </font>
    <font>
      <sz val="12"/>
      <color indexed="8"/>
      <name val="Leelawadee"/>
      <family val="2"/>
    </font>
    <font>
      <sz val="12"/>
      <color rgb="FF00B050"/>
      <name val="Leelawadee"/>
      <family val="2"/>
    </font>
    <font>
      <u/>
      <sz val="12"/>
      <color rgb="FF00B050"/>
      <name val="Leelawadee"/>
      <family val="2"/>
    </font>
    <font>
      <sz val="12"/>
      <name val="Leelawadee"/>
      <family val="2"/>
    </font>
    <font>
      <sz val="12"/>
      <color indexed="10"/>
      <name val="Leelawadee"/>
      <family val="2"/>
    </font>
    <font>
      <u/>
      <sz val="12"/>
      <color indexed="10"/>
      <name val="Leelawadee"/>
      <family val="2"/>
    </font>
    <font>
      <u/>
      <sz val="12"/>
      <color indexed="12"/>
      <name val="Leelawadee"/>
      <family val="2"/>
    </font>
    <font>
      <sz val="12"/>
      <color indexed="12"/>
      <name val="Leelawadee"/>
      <family val="2"/>
    </font>
    <font>
      <sz val="12"/>
      <color indexed="17"/>
      <name val="Leelawadee"/>
      <family val="2"/>
    </font>
    <font>
      <b/>
      <sz val="14"/>
      <color rgb="FF7030A0"/>
      <name val="Leelawadee"/>
      <family val="2"/>
    </font>
    <font>
      <b/>
      <sz val="16"/>
      <color theme="1"/>
      <name val="BrowalliaUPC"/>
      <family val="2"/>
    </font>
    <font>
      <sz val="16"/>
      <color theme="1"/>
      <name val="BrowalliaUPC"/>
      <family val="2"/>
    </font>
    <font>
      <sz val="16"/>
      <color theme="0" tint="-0.499984740745262"/>
      <name val="BrowalliaUPC"/>
      <family val="2"/>
    </font>
    <font>
      <sz val="16"/>
      <color rgb="FF7030A0"/>
      <name val="BrowalliaUPC"/>
      <family val="2"/>
    </font>
    <font>
      <u/>
      <sz val="16"/>
      <color theme="0" tint="-0.499984740745262"/>
      <name val="BrowalliaUPC"/>
      <family val="2"/>
    </font>
    <font>
      <u/>
      <sz val="16"/>
      <color rgb="FF7030A0"/>
      <name val="BrowalliaUPC"/>
      <family val="2"/>
    </font>
    <font>
      <u/>
      <sz val="16"/>
      <color theme="1"/>
      <name val="BrowalliaUPC"/>
      <family val="2"/>
    </font>
    <font>
      <sz val="16"/>
      <name val="BrowalliaUPC"/>
      <family val="2"/>
    </font>
    <font>
      <sz val="16"/>
      <color rgb="FFFF0000"/>
      <name val="BrowalliaUPC"/>
      <family val="2"/>
    </font>
    <font>
      <sz val="16"/>
      <color theme="2" tint="-0.499984740745262"/>
      <name val="BrowalliaUPC"/>
      <family val="2"/>
    </font>
    <font>
      <u/>
      <sz val="16"/>
      <color theme="2" tint="-0.499984740745262"/>
      <name val="BrowalliaUP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2B2B2"/>
        <bgColor indexed="64"/>
      </patternFill>
    </fill>
  </fills>
  <borders count="46">
    <border>
      <left/>
      <right/>
      <top/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 style="thin">
        <color rgb="FFB2B2B2"/>
      </left>
      <right style="thin">
        <color rgb="FFB2B2B2"/>
      </right>
      <top style="thin">
        <color rgb="FF92D050"/>
      </top>
      <bottom style="thin">
        <color rgb="FF92D050"/>
      </bottom>
      <diagonal/>
    </border>
    <border>
      <left style="thin">
        <color rgb="FFB2B2B2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rgb="FF92D050"/>
      </right>
      <top/>
      <bottom/>
      <diagonal/>
    </border>
    <border>
      <left style="thin">
        <color rgb="FF92D050"/>
      </left>
      <right/>
      <top style="thin">
        <color rgb="FF92D050"/>
      </top>
      <bottom/>
      <diagonal/>
    </border>
    <border>
      <left/>
      <right/>
      <top style="thin">
        <color rgb="FF92D050"/>
      </top>
      <bottom/>
      <diagonal/>
    </border>
    <border>
      <left/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/>
      <top/>
      <bottom/>
      <diagonal/>
    </border>
    <border>
      <left/>
      <right style="thin">
        <color rgb="FF92D050"/>
      </right>
      <top/>
      <bottom/>
      <diagonal/>
    </border>
    <border>
      <left style="thin">
        <color rgb="FF92D050"/>
      </left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/>
      <top/>
      <bottom style="thin">
        <color rgb="FF92D050"/>
      </bottom>
      <diagonal/>
    </border>
    <border>
      <left/>
      <right/>
      <top/>
      <bottom style="thin">
        <color rgb="FF92D050"/>
      </bottom>
      <diagonal/>
    </border>
    <border>
      <left/>
      <right style="thin">
        <color rgb="FF92D050"/>
      </right>
      <top/>
      <bottom style="thin">
        <color rgb="FF92D050"/>
      </bottom>
      <diagonal/>
    </border>
    <border>
      <left/>
      <right/>
      <top style="thin">
        <color rgb="FF92D050"/>
      </top>
      <bottom style="dotted">
        <color rgb="FF92D050"/>
      </bottom>
      <diagonal/>
    </border>
    <border>
      <left/>
      <right/>
      <top style="dotted">
        <color rgb="FF92D050"/>
      </top>
      <bottom style="dotted">
        <color rgb="FF92D05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theme="8" tint="-0.249977111117893"/>
      </bottom>
      <diagonal/>
    </border>
    <border>
      <left/>
      <right style="thin">
        <color rgb="FFB2B2B2"/>
      </right>
      <top style="thin">
        <color rgb="FFB2B2B2"/>
      </top>
      <bottom style="thin">
        <color theme="0" tint="-0.34998626667073579"/>
      </bottom>
      <diagonal/>
    </border>
    <border>
      <left style="thin">
        <color rgb="FFB2B2B2"/>
      </left>
      <right/>
      <top style="thin">
        <color rgb="FFB2B2B2"/>
      </top>
      <bottom style="thin">
        <color theme="0" tint="-0.34998626667073579"/>
      </bottom>
      <diagonal/>
    </border>
    <border>
      <left/>
      <right style="thin">
        <color rgb="FFB2B2B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2B2B2"/>
      </left>
      <right/>
      <top style="thin">
        <color theme="0" tint="-0.34998626667073579"/>
      </top>
      <bottom style="thin">
        <color rgb="FFB2B2B2"/>
      </bottom>
      <diagonal/>
    </border>
    <border>
      <left/>
      <right style="thin">
        <color rgb="FFB2B2B2"/>
      </right>
      <top style="thin">
        <color theme="0" tint="-0.34998626667073579"/>
      </top>
      <bottom style="thin">
        <color rgb="FFB2B2B2"/>
      </bottom>
      <diagonal/>
    </border>
    <border>
      <left style="thin">
        <color rgb="FFB2B2B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rgb="FFB2B2B2"/>
      </top>
      <bottom style="thin">
        <color rgb="FFB2B2B2"/>
      </bottom>
      <diagonal/>
    </border>
  </borders>
  <cellStyleXfs count="1">
    <xf numFmtId="164" fontId="0" fillId="0" borderId="0"/>
  </cellStyleXfs>
  <cellXfs count="163">
    <xf numFmtId="164" fontId="0" fillId="0" borderId="0" xfId="0"/>
    <xf numFmtId="164" fontId="0" fillId="0" borderId="6" xfId="0" applyFont="1" applyBorder="1" applyAlignment="1">
      <alignment vertical="center"/>
    </xf>
    <xf numFmtId="164" fontId="4" fillId="0" borderId="0" xfId="0" applyFont="1" applyAlignment="1">
      <alignment horizontal="centerContinuous" vertical="center"/>
    </xf>
    <xf numFmtId="164" fontId="0" fillId="0" borderId="0" xfId="0" applyFont="1" applyAlignment="1">
      <alignment horizontal="centerContinuous" vertical="center"/>
    </xf>
    <xf numFmtId="164" fontId="5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164" fontId="6" fillId="0" borderId="0" xfId="0" applyFont="1" applyAlignment="1">
      <alignment vertical="center"/>
    </xf>
    <xf numFmtId="164" fontId="0" fillId="2" borderId="0" xfId="0" applyFont="1" applyFill="1"/>
    <xf numFmtId="164" fontId="0" fillId="0" borderId="0" xfId="0" applyFont="1" applyAlignment="1">
      <alignment vertical="center"/>
    </xf>
    <xf numFmtId="49" fontId="0" fillId="0" borderId="0" xfId="0" applyNumberFormat="1" applyFont="1" applyAlignment="1">
      <alignment horizontal="left"/>
    </xf>
    <xf numFmtId="164" fontId="0" fillId="0" borderId="0" xfId="0" applyFont="1" applyAlignment="1">
      <alignment horizontal="center"/>
    </xf>
    <xf numFmtId="164" fontId="2" fillId="0" borderId="1" xfId="0" applyFont="1" applyBorder="1" applyAlignment="1">
      <alignment horizontal="center" vertical="center"/>
    </xf>
    <xf numFmtId="164" fontId="2" fillId="0" borderId="2" xfId="0" applyFont="1" applyBorder="1" applyAlignment="1">
      <alignment horizontal="centerContinuous" vertical="center"/>
    </xf>
    <xf numFmtId="164" fontId="2" fillId="0" borderId="3" xfId="0" applyFont="1" applyBorder="1" applyAlignment="1">
      <alignment horizontal="center" vertical="center"/>
    </xf>
    <xf numFmtId="164" fontId="2" fillId="0" borderId="4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 shrinkToFit="1"/>
    </xf>
    <xf numFmtId="49" fontId="0" fillId="0" borderId="12" xfId="0" applyNumberFormat="1" applyFont="1" applyBorder="1" applyAlignment="1">
      <alignment vertical="center" shrinkToFit="1"/>
    </xf>
    <xf numFmtId="164" fontId="0" fillId="0" borderId="7" xfId="0" applyFont="1" applyBorder="1" applyAlignment="1">
      <alignment vertical="center"/>
    </xf>
    <xf numFmtId="164" fontId="0" fillId="0" borderId="8" xfId="0" applyFont="1" applyBorder="1" applyAlignment="1">
      <alignment vertical="center"/>
    </xf>
    <xf numFmtId="49" fontId="0" fillId="0" borderId="9" xfId="0" applyNumberFormat="1" applyFont="1" applyBorder="1" applyAlignment="1">
      <alignment horizontal="center" vertical="center" shrinkToFit="1"/>
    </xf>
    <xf numFmtId="164" fontId="0" fillId="0" borderId="9" xfId="0" applyFont="1" applyBorder="1" applyAlignment="1">
      <alignment vertical="center"/>
    </xf>
    <xf numFmtId="164" fontId="0" fillId="0" borderId="10" xfId="0" applyFont="1" applyBorder="1" applyAlignment="1">
      <alignment vertical="center"/>
    </xf>
    <xf numFmtId="164" fontId="0" fillId="0" borderId="11" xfId="0" applyFont="1" applyBorder="1" applyAlignment="1">
      <alignment vertical="center"/>
    </xf>
    <xf numFmtId="49" fontId="0" fillId="0" borderId="5" xfId="0" applyNumberFormat="1" applyFont="1" applyBorder="1" applyAlignment="1">
      <alignment horizontal="center" vertical="center" shrinkToFit="1"/>
    </xf>
    <xf numFmtId="164" fontId="0" fillId="0" borderId="5" xfId="0" applyFont="1" applyBorder="1" applyAlignment="1">
      <alignment vertical="center"/>
    </xf>
    <xf numFmtId="164" fontId="0" fillId="0" borderId="13" xfId="0" applyFont="1" applyBorder="1" applyAlignment="1">
      <alignment vertical="center"/>
    </xf>
    <xf numFmtId="164" fontId="0" fillId="0" borderId="14" xfId="0" applyFont="1" applyBorder="1" applyAlignment="1">
      <alignment vertical="center"/>
    </xf>
    <xf numFmtId="164" fontId="0" fillId="0" borderId="15" xfId="0" applyFont="1" applyBorder="1" applyAlignment="1">
      <alignment vertical="center"/>
    </xf>
    <xf numFmtId="49" fontId="0" fillId="0" borderId="12" xfId="0" applyNumberFormat="1" applyFont="1" applyBorder="1" applyAlignment="1">
      <alignment horizontal="center" vertical="center" shrinkToFit="1"/>
    </xf>
    <xf numFmtId="164" fontId="0" fillId="0" borderId="12" xfId="0" applyFont="1" applyBorder="1" applyAlignment="1">
      <alignment vertical="center"/>
    </xf>
    <xf numFmtId="164" fontId="0" fillId="0" borderId="16" xfId="0" applyFont="1" applyBorder="1" applyAlignment="1">
      <alignment vertical="center"/>
    </xf>
    <xf numFmtId="164" fontId="0" fillId="0" borderId="17" xfId="0" applyFont="1" applyBorder="1" applyAlignment="1">
      <alignment vertical="center"/>
    </xf>
    <xf numFmtId="164" fontId="1" fillId="0" borderId="0" xfId="0" applyFont="1" applyAlignment="1">
      <alignment horizontal="centerContinuous" vertical="center"/>
    </xf>
    <xf numFmtId="164" fontId="0" fillId="0" borderId="0" xfId="0" applyFont="1"/>
    <xf numFmtId="9" fontId="0" fillId="0" borderId="0" xfId="0" applyNumberFormat="1" applyFont="1" applyBorder="1" applyAlignment="1">
      <alignment horizontal="left" vertical="center"/>
    </xf>
    <xf numFmtId="164" fontId="0" fillId="0" borderId="0" xfId="0" applyFont="1" applyAlignment="1">
      <alignment horizontal="right" vertical="center"/>
    </xf>
    <xf numFmtId="164" fontId="3" fillId="0" borderId="0" xfId="0" applyFont="1" applyAlignment="1">
      <alignment horizontal="right" vertical="center"/>
    </xf>
    <xf numFmtId="164" fontId="7" fillId="0" borderId="0" xfId="0" applyFont="1" applyAlignment="1">
      <alignment vertical="center"/>
    </xf>
    <xf numFmtId="164" fontId="8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64" fontId="0" fillId="0" borderId="0" xfId="0" applyFont="1" applyBorder="1" applyAlignment="1">
      <alignment vertical="center"/>
    </xf>
    <xf numFmtId="47" fontId="0" fillId="0" borderId="0" xfId="0" applyNumberFormat="1" applyFont="1" applyAlignment="1">
      <alignment horizontal="left"/>
    </xf>
    <xf numFmtId="164" fontId="9" fillId="0" borderId="0" xfId="0" applyFont="1" applyAlignment="1">
      <alignment vertical="center"/>
    </xf>
    <xf numFmtId="164" fontId="10" fillId="0" borderId="0" xfId="0" applyFont="1" applyAlignment="1">
      <alignment vertical="center"/>
    </xf>
    <xf numFmtId="164" fontId="11" fillId="0" borderId="0" xfId="0" applyFont="1" applyAlignment="1">
      <alignment horizontal="right" vertical="center"/>
    </xf>
    <xf numFmtId="164" fontId="11" fillId="0" borderId="0" xfId="0" applyFont="1" applyAlignment="1">
      <alignment vertical="center"/>
    </xf>
    <xf numFmtId="165" fontId="0" fillId="0" borderId="0" xfId="0" applyNumberFormat="1" applyFont="1" applyAlignment="1">
      <alignment horizontal="left" vertical="center"/>
    </xf>
    <xf numFmtId="164" fontId="0" fillId="0" borderId="17" xfId="0" applyBorder="1" applyAlignment="1">
      <alignment horizontal="right" vertical="center"/>
    </xf>
    <xf numFmtId="164" fontId="0" fillId="0" borderId="0" xfId="0" applyFont="1" applyAlignment="1"/>
    <xf numFmtId="164" fontId="0" fillId="0" borderId="0" xfId="0" applyAlignment="1"/>
    <xf numFmtId="49" fontId="0" fillId="0" borderId="17" xfId="0" applyNumberFormat="1" applyFont="1" applyBorder="1" applyAlignment="1">
      <alignment vertical="center"/>
    </xf>
    <xf numFmtId="164" fontId="12" fillId="0" borderId="9" xfId="0" applyFont="1" applyBorder="1" applyAlignment="1">
      <alignment vertical="center"/>
    </xf>
    <xf numFmtId="49" fontId="0" fillId="0" borderId="5" xfId="0" applyNumberFormat="1" applyBorder="1" applyAlignment="1">
      <alignment vertical="center" shrinkToFit="1"/>
    </xf>
    <xf numFmtId="0" fontId="13" fillId="4" borderId="0" xfId="0" applyNumberFormat="1" applyFont="1" applyFill="1"/>
    <xf numFmtId="0" fontId="13" fillId="3" borderId="0" xfId="0" applyNumberFormat="1" applyFont="1" applyFill="1"/>
    <xf numFmtId="0" fontId="14" fillId="3" borderId="0" xfId="0" applyNumberFormat="1" applyFont="1" applyFill="1"/>
    <xf numFmtId="0" fontId="16" fillId="4" borderId="0" xfId="0" applyNumberFormat="1" applyFont="1" applyFill="1"/>
    <xf numFmtId="0" fontId="17" fillId="3" borderId="0" xfId="0" applyNumberFormat="1" applyFont="1" applyFill="1"/>
    <xf numFmtId="0" fontId="16" fillId="3" borderId="0" xfId="0" applyNumberFormat="1" applyFont="1" applyFill="1"/>
    <xf numFmtId="0" fontId="18" fillId="3" borderId="0" xfId="0" applyNumberFormat="1" applyFont="1" applyFill="1"/>
    <xf numFmtId="0" fontId="16" fillId="3" borderId="18" xfId="0" applyNumberFormat="1" applyFont="1" applyFill="1" applyBorder="1"/>
    <xf numFmtId="0" fontId="16" fillId="3" borderId="19" xfId="0" applyNumberFormat="1" applyFont="1" applyFill="1" applyBorder="1"/>
    <xf numFmtId="0" fontId="16" fillId="3" borderId="18" xfId="0" applyNumberFormat="1" applyFont="1" applyFill="1" applyBorder="1" applyAlignment="1">
      <alignment horizontal="left"/>
    </xf>
    <xf numFmtId="0" fontId="16" fillId="3" borderId="20" xfId="0" applyNumberFormat="1" applyFont="1" applyFill="1" applyBorder="1" applyAlignment="1">
      <alignment horizontal="centerContinuous"/>
    </xf>
    <xf numFmtId="0" fontId="16" fillId="3" borderId="0" xfId="0" applyNumberFormat="1" applyFont="1" applyFill="1" applyBorder="1"/>
    <xf numFmtId="0" fontId="16" fillId="3" borderId="21" xfId="0" applyNumberFormat="1" applyFont="1" applyFill="1" applyBorder="1"/>
    <xf numFmtId="0" fontId="16" fillId="3" borderId="22" xfId="0" applyNumberFormat="1" applyFont="1" applyFill="1" applyBorder="1"/>
    <xf numFmtId="0" fontId="16" fillId="3" borderId="20" xfId="0" applyNumberFormat="1" applyFont="1" applyFill="1" applyBorder="1"/>
    <xf numFmtId="0" fontId="13" fillId="4" borderId="0" xfId="0" applyNumberFormat="1" applyFont="1" applyFill="1" applyBorder="1"/>
    <xf numFmtId="0" fontId="13" fillId="3" borderId="0" xfId="0" applyNumberFormat="1" applyFont="1" applyFill="1" applyBorder="1"/>
    <xf numFmtId="164" fontId="22" fillId="0" borderId="0" xfId="0" applyFont="1" applyAlignment="1">
      <alignment vertical="center"/>
    </xf>
    <xf numFmtId="164" fontId="23" fillId="0" borderId="0" xfId="0" applyFont="1" applyAlignment="1">
      <alignment horizontal="centerContinuous" vertical="center"/>
    </xf>
    <xf numFmtId="164" fontId="24" fillId="0" borderId="0" xfId="0" applyFont="1" applyAlignment="1">
      <alignment horizontal="centerContinuous" vertical="center"/>
    </xf>
    <xf numFmtId="164" fontId="24" fillId="5" borderId="0" xfId="0" applyFont="1" applyFill="1"/>
    <xf numFmtId="164" fontId="25" fillId="0" borderId="0" xfId="0" applyFont="1" applyAlignment="1">
      <alignment vertical="center"/>
    </xf>
    <xf numFmtId="164" fontId="26" fillId="0" borderId="0" xfId="0" applyFont="1" applyAlignment="1">
      <alignment vertical="center"/>
    </xf>
    <xf numFmtId="164" fontId="24" fillId="0" borderId="0" xfId="0" applyFont="1" applyAlignment="1">
      <alignment vertical="center"/>
    </xf>
    <xf numFmtId="164" fontId="27" fillId="0" borderId="0" xfId="0" applyFont="1" applyAlignment="1">
      <alignment vertical="center"/>
    </xf>
    <xf numFmtId="164" fontId="28" fillId="0" borderId="0" xfId="0" applyFont="1" applyAlignment="1">
      <alignment vertical="center"/>
    </xf>
    <xf numFmtId="164" fontId="29" fillId="0" borderId="0" xfId="0" applyFont="1" applyAlignment="1">
      <alignment vertical="center"/>
    </xf>
    <xf numFmtId="164" fontId="24" fillId="0" borderId="0" xfId="0" applyFont="1" applyAlignment="1"/>
    <xf numFmtId="164" fontId="24" fillId="0" borderId="0" xfId="0" applyFont="1" applyAlignment="1">
      <alignment horizontal="center"/>
    </xf>
    <xf numFmtId="164" fontId="24" fillId="0" borderId="0" xfId="0" applyFont="1" applyAlignment="1">
      <alignment horizontal="right"/>
    </xf>
    <xf numFmtId="0" fontId="24" fillId="0" borderId="0" xfId="0" applyNumberFormat="1" applyFont="1" applyAlignment="1">
      <alignment horizontal="center"/>
    </xf>
    <xf numFmtId="164" fontId="24" fillId="0" borderId="0" xfId="0" applyFont="1" applyAlignment="1">
      <alignment horizontal="left"/>
    </xf>
    <xf numFmtId="164" fontId="24" fillId="0" borderId="0" xfId="0" applyFont="1"/>
    <xf numFmtId="164" fontId="23" fillId="0" borderId="23" xfId="0" applyFont="1" applyBorder="1" applyAlignment="1">
      <alignment horizontal="center" vertical="center"/>
    </xf>
    <xf numFmtId="165" fontId="24" fillId="0" borderId="31" xfId="0" applyNumberFormat="1" applyFont="1" applyBorder="1" applyAlignment="1">
      <alignment horizontal="center" vertical="center" shrinkToFit="1"/>
    </xf>
    <xf numFmtId="165" fontId="24" fillId="0" borderId="34" xfId="0" applyNumberFormat="1" applyFont="1" applyBorder="1" applyAlignment="1">
      <alignment horizontal="center" vertical="center" shrinkToFit="1"/>
    </xf>
    <xf numFmtId="49" fontId="24" fillId="0" borderId="24" xfId="0" applyNumberFormat="1" applyFont="1" applyBorder="1" applyAlignment="1">
      <alignment horizontal="center" vertical="center" shrinkToFit="1"/>
    </xf>
    <xf numFmtId="164" fontId="24" fillId="0" borderId="28" xfId="0" applyFont="1" applyBorder="1" applyAlignment="1">
      <alignment vertical="center"/>
    </xf>
    <xf numFmtId="49" fontId="24" fillId="0" borderId="29" xfId="0" applyNumberFormat="1" applyFont="1" applyBorder="1" applyAlignment="1">
      <alignment horizontal="center" vertical="center" shrinkToFit="1"/>
    </xf>
    <xf numFmtId="49" fontId="30" fillId="0" borderId="37" xfId="0" applyNumberFormat="1" applyFont="1" applyBorder="1" applyAlignment="1">
      <alignment vertical="center" shrinkToFit="1"/>
    </xf>
    <xf numFmtId="164" fontId="30" fillId="0" borderId="32" xfId="0" applyFont="1" applyBorder="1" applyAlignment="1">
      <alignment vertical="center"/>
    </xf>
    <xf numFmtId="9" fontId="30" fillId="0" borderId="33" xfId="0" applyNumberFormat="1" applyFont="1" applyBorder="1" applyAlignment="1">
      <alignment horizontal="left" vertical="center"/>
    </xf>
    <xf numFmtId="164" fontId="24" fillId="0" borderId="25" xfId="0" applyFont="1" applyBorder="1"/>
    <xf numFmtId="164" fontId="24" fillId="0" borderId="25" xfId="0" applyFont="1" applyBorder="1" applyAlignment="1">
      <alignment vertical="center"/>
    </xf>
    <xf numFmtId="164" fontId="24" fillId="0" borderId="24" xfId="0" applyFont="1" applyBorder="1" applyAlignment="1">
      <alignment vertical="center"/>
    </xf>
    <xf numFmtId="164" fontId="24" fillId="0" borderId="35" xfId="0" applyFont="1" applyBorder="1" applyAlignment="1">
      <alignment vertical="center"/>
    </xf>
    <xf numFmtId="49" fontId="24" fillId="0" borderId="36" xfId="0" applyNumberFormat="1" applyFont="1" applyBorder="1" applyAlignment="1">
      <alignment horizontal="center" vertical="center" shrinkToFit="1"/>
    </xf>
    <xf numFmtId="164" fontId="24" fillId="2" borderId="0" xfId="0" applyFont="1" applyFill="1"/>
    <xf numFmtId="164" fontId="30" fillId="0" borderId="0" xfId="0" applyFont="1" applyAlignment="1">
      <alignment vertical="center"/>
    </xf>
    <xf numFmtId="164" fontId="24" fillId="0" borderId="0" xfId="0" applyFont="1" applyAlignment="1">
      <alignment horizontal="right" vertical="center"/>
    </xf>
    <xf numFmtId="164" fontId="30" fillId="0" borderId="0" xfId="0" applyFont="1" applyAlignment="1">
      <alignment horizontal="right" vertical="center"/>
    </xf>
    <xf numFmtId="164" fontId="32" fillId="0" borderId="0" xfId="0" applyFont="1" applyAlignment="1">
      <alignment vertical="center"/>
    </xf>
    <xf numFmtId="164" fontId="33" fillId="0" borderId="0" xfId="0" applyFont="1" applyAlignment="1">
      <alignment vertical="center"/>
    </xf>
    <xf numFmtId="166" fontId="24" fillId="0" borderId="0" xfId="0" applyNumberFormat="1" applyFont="1" applyAlignment="1"/>
    <xf numFmtId="166" fontId="24" fillId="0" borderId="27" xfId="0" quotePrefix="1" applyNumberFormat="1" applyFont="1" applyBorder="1" applyAlignment="1">
      <alignment horizontal="center" vertical="center" shrinkToFit="1"/>
    </xf>
    <xf numFmtId="166" fontId="24" fillId="0" borderId="31" xfId="0" applyNumberFormat="1" applyFont="1" applyBorder="1" applyAlignment="1">
      <alignment horizontal="center" vertical="center" shrinkToFit="1"/>
    </xf>
    <xf numFmtId="164" fontId="24" fillId="0" borderId="38" xfId="0" applyFont="1" applyBorder="1"/>
    <xf numFmtId="164" fontId="24" fillId="0" borderId="37" xfId="0" applyFont="1" applyBorder="1"/>
    <xf numFmtId="164" fontId="24" fillId="0" borderId="28" xfId="0" applyFont="1" applyBorder="1" applyAlignment="1">
      <alignment vertical="center"/>
    </xf>
    <xf numFmtId="164" fontId="31" fillId="0" borderId="35" xfId="0" applyFont="1" applyBorder="1" applyAlignment="1">
      <alignment horizontal="right" vertical="center"/>
    </xf>
    <xf numFmtId="164" fontId="31" fillId="0" borderId="36" xfId="0" applyFont="1" applyBorder="1" applyAlignment="1">
      <alignment horizontal="right" vertical="center"/>
    </xf>
    <xf numFmtId="0" fontId="24" fillId="0" borderId="35" xfId="0" applyNumberFormat="1" applyFont="1" applyBorder="1" applyAlignment="1">
      <alignment horizontal="center" vertical="center"/>
    </xf>
    <xf numFmtId="0" fontId="24" fillId="0" borderId="36" xfId="0" applyNumberFormat="1" applyFont="1" applyBorder="1" applyAlignment="1">
      <alignment horizontal="center" vertical="center"/>
    </xf>
    <xf numFmtId="164" fontId="24" fillId="0" borderId="35" xfId="0" applyFont="1" applyBorder="1" applyAlignment="1">
      <alignment vertical="center"/>
    </xf>
    <xf numFmtId="164" fontId="24" fillId="0" borderId="37" xfId="0" applyFont="1" applyBorder="1" applyAlignment="1">
      <alignment vertical="center"/>
    </xf>
    <xf numFmtId="164" fontId="24" fillId="0" borderId="36" xfId="0" applyFont="1" applyBorder="1" applyAlignment="1">
      <alignment vertical="center"/>
    </xf>
    <xf numFmtId="164" fontId="30" fillId="0" borderId="35" xfId="0" applyFont="1" applyBorder="1" applyAlignment="1">
      <alignment horizontal="right" vertical="center"/>
    </xf>
    <xf numFmtId="164" fontId="30" fillId="0" borderId="36" xfId="0" applyFont="1" applyBorder="1" applyAlignment="1">
      <alignment horizontal="right" vertical="center"/>
    </xf>
    <xf numFmtId="2" fontId="24" fillId="0" borderId="24" xfId="0" applyNumberFormat="1" applyFont="1" applyBorder="1" applyAlignment="1">
      <alignment horizontal="left" vertical="center" shrinkToFit="1"/>
    </xf>
    <xf numFmtId="2" fontId="24" fillId="0" borderId="25" xfId="0" applyNumberFormat="1" applyFont="1" applyBorder="1" applyAlignment="1">
      <alignment horizontal="left" vertical="center" shrinkToFit="1"/>
    </xf>
    <xf numFmtId="2" fontId="24" fillId="0" borderId="26" xfId="0" applyNumberFormat="1" applyFont="1" applyBorder="1" applyAlignment="1">
      <alignment horizontal="left" vertical="center" shrinkToFit="1"/>
    </xf>
    <xf numFmtId="164" fontId="30" fillId="0" borderId="28" xfId="0" applyFont="1" applyBorder="1" applyAlignment="1">
      <alignment horizontal="right" vertical="center"/>
    </xf>
    <xf numFmtId="164" fontId="30" fillId="0" borderId="29" xfId="0" applyFont="1" applyBorder="1" applyAlignment="1">
      <alignment horizontal="right" vertical="center"/>
    </xf>
    <xf numFmtId="49" fontId="30" fillId="0" borderId="24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164" fontId="24" fillId="0" borderId="25" xfId="0" applyFont="1" applyBorder="1" applyAlignment="1">
      <alignment horizontal="center" vertical="center"/>
    </xf>
    <xf numFmtId="164" fontId="24" fillId="0" borderId="32" xfId="0" applyFont="1" applyBorder="1" applyAlignment="1">
      <alignment horizontal="right" vertical="center"/>
    </xf>
    <xf numFmtId="164" fontId="24" fillId="0" borderId="33" xfId="0" applyFont="1" applyBorder="1" applyAlignment="1">
      <alignment horizontal="right" vertical="center"/>
    </xf>
    <xf numFmtId="0" fontId="24" fillId="0" borderId="32" xfId="0" applyNumberFormat="1" applyFont="1" applyBorder="1" applyAlignment="1">
      <alignment horizontal="center" vertical="center"/>
    </xf>
    <xf numFmtId="0" fontId="24" fillId="0" borderId="33" xfId="0" applyNumberFormat="1" applyFont="1" applyBorder="1" applyAlignment="1">
      <alignment horizontal="center" vertical="center"/>
    </xf>
    <xf numFmtId="164" fontId="24" fillId="0" borderId="32" xfId="0" applyFont="1" applyBorder="1" applyAlignment="1">
      <alignment vertical="center"/>
    </xf>
    <xf numFmtId="164" fontId="24" fillId="0" borderId="0" xfId="0" applyFont="1" applyBorder="1" applyAlignment="1">
      <alignment vertical="center"/>
    </xf>
    <xf numFmtId="164" fontId="24" fillId="0" borderId="33" xfId="0" applyFont="1" applyBorder="1" applyAlignment="1">
      <alignment vertical="center"/>
    </xf>
    <xf numFmtId="164" fontId="30" fillId="0" borderId="32" xfId="0" applyFont="1" applyBorder="1" applyAlignment="1">
      <alignment horizontal="right" vertical="center"/>
    </xf>
    <xf numFmtId="164" fontId="30" fillId="0" borderId="33" xfId="0" applyFont="1" applyBorder="1" applyAlignment="1">
      <alignment horizontal="right" vertical="center"/>
    </xf>
    <xf numFmtId="0" fontId="24" fillId="0" borderId="28" xfId="0" applyNumberFormat="1" applyFont="1" applyBorder="1" applyAlignment="1">
      <alignment horizontal="center" vertical="center"/>
    </xf>
    <xf numFmtId="0" fontId="24" fillId="0" borderId="29" xfId="0" applyNumberFormat="1" applyFont="1" applyBorder="1" applyAlignment="1">
      <alignment horizontal="center" vertical="center"/>
    </xf>
    <xf numFmtId="164" fontId="24" fillId="0" borderId="28" xfId="0" applyFont="1" applyBorder="1" applyAlignment="1">
      <alignment vertical="center"/>
    </xf>
    <xf numFmtId="164" fontId="24" fillId="0" borderId="30" xfId="0" applyFont="1" applyBorder="1" applyAlignment="1">
      <alignment vertical="center"/>
    </xf>
    <xf numFmtId="164" fontId="24" fillId="0" borderId="29" xfId="0" applyFont="1" applyBorder="1" applyAlignment="1">
      <alignment vertical="center"/>
    </xf>
    <xf numFmtId="164" fontId="23" fillId="0" borderId="24" xfId="0" applyFont="1" applyBorder="1" applyAlignment="1">
      <alignment horizontal="center" vertical="center"/>
    </xf>
    <xf numFmtId="164" fontId="23" fillId="0" borderId="25" xfId="0" applyFont="1" applyBorder="1" applyAlignment="1">
      <alignment horizontal="center" vertical="center"/>
    </xf>
    <xf numFmtId="164" fontId="23" fillId="0" borderId="26" xfId="0" applyFont="1" applyBorder="1" applyAlignment="1">
      <alignment horizontal="center" vertical="center"/>
    </xf>
    <xf numFmtId="49" fontId="24" fillId="0" borderId="25" xfId="0" applyNumberFormat="1" applyFont="1" applyBorder="1" applyAlignment="1">
      <alignment horizontal="left" vertical="center" shrinkToFit="1"/>
    </xf>
    <xf numFmtId="49" fontId="24" fillId="0" borderId="26" xfId="0" applyNumberFormat="1" applyFont="1" applyBorder="1" applyAlignment="1">
      <alignment horizontal="left" vertical="center" shrinkToFit="1"/>
    </xf>
    <xf numFmtId="49" fontId="24" fillId="0" borderId="0" xfId="0" applyNumberFormat="1" applyFont="1" applyAlignment="1">
      <alignment horizontal="center" vertical="center"/>
    </xf>
    <xf numFmtId="166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center"/>
    </xf>
    <xf numFmtId="166" fontId="24" fillId="0" borderId="38" xfId="0" applyNumberFormat="1" applyFont="1" applyBorder="1" applyAlignment="1">
      <alignment horizontal="center" vertical="center"/>
    </xf>
    <xf numFmtId="49" fontId="24" fillId="0" borderId="39" xfId="0" applyNumberFormat="1" applyFont="1" applyBorder="1" applyAlignment="1">
      <alignment horizontal="center" vertical="center" shrinkToFit="1"/>
    </xf>
    <xf numFmtId="164" fontId="30" fillId="0" borderId="40" xfId="0" applyFont="1" applyBorder="1" applyAlignment="1">
      <alignment horizontal="right" vertical="center"/>
    </xf>
    <xf numFmtId="164" fontId="30" fillId="0" borderId="39" xfId="0" applyFont="1" applyBorder="1" applyAlignment="1">
      <alignment horizontal="right" vertical="center"/>
    </xf>
    <xf numFmtId="9" fontId="30" fillId="0" borderId="41" xfId="0" applyNumberFormat="1" applyFont="1" applyBorder="1" applyAlignment="1">
      <alignment horizontal="left" vertical="center"/>
    </xf>
    <xf numFmtId="164" fontId="30" fillId="0" borderId="42" xfId="0" applyFont="1" applyBorder="1" applyAlignment="1">
      <alignment horizontal="right" vertical="center"/>
    </xf>
    <xf numFmtId="164" fontId="30" fillId="0" borderId="43" xfId="0" applyFont="1" applyBorder="1" applyAlignment="1">
      <alignment horizontal="right" vertical="center"/>
    </xf>
    <xf numFmtId="164" fontId="24" fillId="0" borderId="42" xfId="0" applyFont="1" applyBorder="1" applyAlignment="1">
      <alignment vertical="center"/>
    </xf>
    <xf numFmtId="164" fontId="30" fillId="0" borderId="44" xfId="0" applyFont="1" applyBorder="1" applyAlignment="1">
      <alignment vertical="center"/>
    </xf>
    <xf numFmtId="49" fontId="30" fillId="0" borderId="25" xfId="0" applyNumberFormat="1" applyFont="1" applyBorder="1" applyAlignment="1">
      <alignment horizontal="center" vertical="center" shrinkToFit="1"/>
    </xf>
    <xf numFmtId="164" fontId="24" fillId="0" borderId="26" xfId="0" applyFont="1" applyBorder="1" applyAlignment="1">
      <alignment horizontal="center" vertical="center"/>
    </xf>
    <xf numFmtId="164" fontId="24" fillId="0" borderId="45" xfId="0" applyFont="1" applyBorder="1"/>
  </cellXfs>
  <cellStyles count="1">
    <cellStyle name="Normal" xfId="0" builtinId="0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FF99FF"/>
      <color rgb="FFF7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0</xdr:rowOff>
    </xdr:from>
    <xdr:to>
      <xdr:col>6</xdr:col>
      <xdr:colOff>0</xdr:colOff>
      <xdr:row>4</xdr:row>
      <xdr:rowOff>0</xdr:rowOff>
    </xdr:to>
    <xdr:cxnSp macro="">
      <xdr:nvCxnSpPr>
        <xdr:cNvPr id="2" name="Straight Connector 1"/>
        <xdr:cNvCxnSpPr/>
      </xdr:nvCxnSpPr>
      <xdr:spPr>
        <a:xfrm flipH="1">
          <a:off x="733426" y="1190625"/>
          <a:ext cx="31337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5</xdr:row>
      <xdr:rowOff>0</xdr:rowOff>
    </xdr:from>
    <xdr:to>
      <xdr:col>7</xdr:col>
      <xdr:colOff>228600</xdr:colOff>
      <xdr:row>5</xdr:row>
      <xdr:rowOff>0</xdr:rowOff>
    </xdr:to>
    <xdr:cxnSp macro="">
      <xdr:nvCxnSpPr>
        <xdr:cNvPr id="3" name="Straight Connector 2"/>
        <xdr:cNvCxnSpPr/>
      </xdr:nvCxnSpPr>
      <xdr:spPr>
        <a:xfrm flipH="1">
          <a:off x="3867151" y="1571625"/>
          <a:ext cx="9620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6</xdr:row>
      <xdr:rowOff>0</xdr:rowOff>
    </xdr:from>
    <xdr:to>
      <xdr:col>6</xdr:col>
      <xdr:colOff>0</xdr:colOff>
      <xdr:row>6</xdr:row>
      <xdr:rowOff>0</xdr:rowOff>
    </xdr:to>
    <xdr:cxnSp macro="">
      <xdr:nvCxnSpPr>
        <xdr:cNvPr id="5" name="Straight Connector 4"/>
        <xdr:cNvCxnSpPr/>
      </xdr:nvCxnSpPr>
      <xdr:spPr>
        <a:xfrm flipH="1">
          <a:off x="733426" y="1819275"/>
          <a:ext cx="31337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866775</xdr:colOff>
      <xdr:row>5</xdr:row>
      <xdr:rowOff>0</xdr:rowOff>
    </xdr:from>
    <xdr:to>
      <xdr:col>8</xdr:col>
      <xdr:colOff>885825</xdr:colOff>
      <xdr:row>5</xdr:row>
      <xdr:rowOff>0</xdr:rowOff>
    </xdr:to>
    <xdr:cxnSp macro="">
      <xdr:nvCxnSpPr>
        <xdr:cNvPr id="6" name="Straight Connector 5"/>
        <xdr:cNvCxnSpPr/>
      </xdr:nvCxnSpPr>
      <xdr:spPr>
        <a:xfrm>
          <a:off x="5467350" y="1571625"/>
          <a:ext cx="98107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3</xdr:row>
      <xdr:rowOff>0</xdr:rowOff>
    </xdr:from>
    <xdr:to>
      <xdr:col>8</xdr:col>
      <xdr:colOff>952500</xdr:colOff>
      <xdr:row>3</xdr:row>
      <xdr:rowOff>0</xdr:rowOff>
    </xdr:to>
    <xdr:cxnSp macro="">
      <xdr:nvCxnSpPr>
        <xdr:cNvPr id="7" name="Straight Connector 6"/>
        <xdr:cNvCxnSpPr/>
      </xdr:nvCxnSpPr>
      <xdr:spPr>
        <a:xfrm>
          <a:off x="5133975" y="809625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5</xdr:row>
      <xdr:rowOff>0</xdr:rowOff>
    </xdr:to>
    <xdr:cxnSp macro="">
      <xdr:nvCxnSpPr>
        <xdr:cNvPr id="9" name="Straight Connector 8"/>
        <xdr:cNvCxnSpPr/>
      </xdr:nvCxnSpPr>
      <xdr:spPr>
        <a:xfrm>
          <a:off x="2324100" y="1571625"/>
          <a:ext cx="9620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35</xdr:row>
      <xdr:rowOff>0</xdr:rowOff>
    </xdr:from>
    <xdr:to>
      <xdr:col>7</xdr:col>
      <xdr:colOff>228600</xdr:colOff>
      <xdr:row>35</xdr:row>
      <xdr:rowOff>0</xdr:rowOff>
    </xdr:to>
    <xdr:cxnSp macro="">
      <xdr:nvCxnSpPr>
        <xdr:cNvPr id="11" name="Straight Connector 10"/>
        <xdr:cNvCxnSpPr/>
      </xdr:nvCxnSpPr>
      <xdr:spPr>
        <a:xfrm flipH="1">
          <a:off x="3867151" y="7172325"/>
          <a:ext cx="9620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36</xdr:row>
      <xdr:rowOff>0</xdr:rowOff>
    </xdr:from>
    <xdr:to>
      <xdr:col>6</xdr:col>
      <xdr:colOff>0</xdr:colOff>
      <xdr:row>36</xdr:row>
      <xdr:rowOff>0</xdr:rowOff>
    </xdr:to>
    <xdr:cxnSp macro="">
      <xdr:nvCxnSpPr>
        <xdr:cNvPr id="12" name="Straight Connector 11"/>
        <xdr:cNvCxnSpPr/>
      </xdr:nvCxnSpPr>
      <xdr:spPr>
        <a:xfrm flipH="1">
          <a:off x="733426" y="7419975"/>
          <a:ext cx="31337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866775</xdr:colOff>
      <xdr:row>35</xdr:row>
      <xdr:rowOff>0</xdr:rowOff>
    </xdr:from>
    <xdr:to>
      <xdr:col>8</xdr:col>
      <xdr:colOff>885825</xdr:colOff>
      <xdr:row>35</xdr:row>
      <xdr:rowOff>0</xdr:rowOff>
    </xdr:to>
    <xdr:cxnSp macro="">
      <xdr:nvCxnSpPr>
        <xdr:cNvPr id="13" name="Straight Connector 12"/>
        <xdr:cNvCxnSpPr/>
      </xdr:nvCxnSpPr>
      <xdr:spPr>
        <a:xfrm>
          <a:off x="5467350" y="7172325"/>
          <a:ext cx="98107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35</xdr:row>
      <xdr:rowOff>0</xdr:rowOff>
    </xdr:from>
    <xdr:to>
      <xdr:col>5</xdr:col>
      <xdr:colOff>0</xdr:colOff>
      <xdr:row>35</xdr:row>
      <xdr:rowOff>0</xdr:rowOff>
    </xdr:to>
    <xdr:cxnSp macro="">
      <xdr:nvCxnSpPr>
        <xdr:cNvPr id="16" name="Straight Connector 15"/>
        <xdr:cNvCxnSpPr/>
      </xdr:nvCxnSpPr>
      <xdr:spPr>
        <a:xfrm>
          <a:off x="2324100" y="7172325"/>
          <a:ext cx="9620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4</xdr:row>
      <xdr:rowOff>0</xdr:rowOff>
    </xdr:from>
    <xdr:to>
      <xdr:col>6</xdr:col>
      <xdr:colOff>0</xdr:colOff>
      <xdr:row>4</xdr:row>
      <xdr:rowOff>0</xdr:rowOff>
    </xdr:to>
    <xdr:cxnSp macro="">
      <xdr:nvCxnSpPr>
        <xdr:cNvPr id="25" name="Straight Connector 5"/>
        <xdr:cNvCxnSpPr/>
      </xdr:nvCxnSpPr>
      <xdr:spPr>
        <a:xfrm flipH="1">
          <a:off x="819151" y="1190625"/>
          <a:ext cx="3228974" cy="0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3</xdr:row>
      <xdr:rowOff>0</xdr:rowOff>
    </xdr:from>
    <xdr:to>
      <xdr:col>9</xdr:col>
      <xdr:colOff>400050</xdr:colOff>
      <xdr:row>3</xdr:row>
      <xdr:rowOff>1</xdr:rowOff>
    </xdr:to>
    <xdr:cxnSp macro="">
      <xdr:nvCxnSpPr>
        <xdr:cNvPr id="26" name="Straight Connector 9"/>
        <xdr:cNvCxnSpPr/>
      </xdr:nvCxnSpPr>
      <xdr:spPr>
        <a:xfrm>
          <a:off x="5629275" y="809625"/>
          <a:ext cx="942975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19051</xdr:colOff>
      <xdr:row>5</xdr:row>
      <xdr:rowOff>0</xdr:rowOff>
    </xdr:from>
    <xdr:to>
      <xdr:col>7</xdr:col>
      <xdr:colOff>0</xdr:colOff>
      <xdr:row>5</xdr:row>
      <xdr:rowOff>1</xdr:rowOff>
    </xdr:to>
    <xdr:cxnSp macro="">
      <xdr:nvCxnSpPr>
        <xdr:cNvPr id="28" name="Straight Connector 18"/>
        <xdr:cNvCxnSpPr/>
      </xdr:nvCxnSpPr>
      <xdr:spPr>
        <a:xfrm flipH="1">
          <a:off x="4067176" y="1571625"/>
          <a:ext cx="904874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5</xdr:row>
      <xdr:rowOff>0</xdr:rowOff>
    </xdr:from>
    <xdr:to>
      <xdr:col>9</xdr:col>
      <xdr:colOff>495300</xdr:colOff>
      <xdr:row>5</xdr:row>
      <xdr:rowOff>1</xdr:rowOff>
    </xdr:to>
    <xdr:cxnSp macro="">
      <xdr:nvCxnSpPr>
        <xdr:cNvPr id="29" name="Straight Connector 26"/>
        <xdr:cNvCxnSpPr/>
      </xdr:nvCxnSpPr>
      <xdr:spPr>
        <a:xfrm>
          <a:off x="5581650" y="1571625"/>
          <a:ext cx="1085850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</xdr:colOff>
      <xdr:row>4</xdr:row>
      <xdr:rowOff>380999</xdr:rowOff>
    </xdr:from>
    <xdr:to>
      <xdr:col>5</xdr:col>
      <xdr:colOff>66675</xdr:colOff>
      <xdr:row>5</xdr:row>
      <xdr:rowOff>0</xdr:rowOff>
    </xdr:to>
    <xdr:cxnSp macro="">
      <xdr:nvCxnSpPr>
        <xdr:cNvPr id="30" name="Straight Connector 18"/>
        <xdr:cNvCxnSpPr/>
      </xdr:nvCxnSpPr>
      <xdr:spPr>
        <a:xfrm rot="10800000" flipV="1">
          <a:off x="2505076" y="1571624"/>
          <a:ext cx="1095374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19051</xdr:colOff>
      <xdr:row>35</xdr:row>
      <xdr:rowOff>0</xdr:rowOff>
    </xdr:from>
    <xdr:to>
      <xdr:col>7</xdr:col>
      <xdr:colOff>0</xdr:colOff>
      <xdr:row>35</xdr:row>
      <xdr:rowOff>1</xdr:rowOff>
    </xdr:to>
    <xdr:cxnSp macro="">
      <xdr:nvCxnSpPr>
        <xdr:cNvPr id="40" name="Straight Connector 18"/>
        <xdr:cNvCxnSpPr/>
      </xdr:nvCxnSpPr>
      <xdr:spPr>
        <a:xfrm flipH="1">
          <a:off x="4067176" y="7248525"/>
          <a:ext cx="904874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35</xdr:row>
      <xdr:rowOff>0</xdr:rowOff>
    </xdr:from>
    <xdr:to>
      <xdr:col>9</xdr:col>
      <xdr:colOff>495300</xdr:colOff>
      <xdr:row>35</xdr:row>
      <xdr:rowOff>1</xdr:rowOff>
    </xdr:to>
    <xdr:cxnSp macro="">
      <xdr:nvCxnSpPr>
        <xdr:cNvPr id="41" name="Straight Connector 26"/>
        <xdr:cNvCxnSpPr/>
      </xdr:nvCxnSpPr>
      <xdr:spPr>
        <a:xfrm>
          <a:off x="5581650" y="7248525"/>
          <a:ext cx="1085850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</xdr:colOff>
      <xdr:row>34</xdr:row>
      <xdr:rowOff>380999</xdr:rowOff>
    </xdr:from>
    <xdr:to>
      <xdr:col>5</xdr:col>
      <xdr:colOff>66675</xdr:colOff>
      <xdr:row>35</xdr:row>
      <xdr:rowOff>0</xdr:rowOff>
    </xdr:to>
    <xdr:cxnSp macro="">
      <xdr:nvCxnSpPr>
        <xdr:cNvPr id="42" name="Straight Connector 18"/>
        <xdr:cNvCxnSpPr/>
      </xdr:nvCxnSpPr>
      <xdr:spPr>
        <a:xfrm rot="10800000" flipV="1">
          <a:off x="2505076" y="7248524"/>
          <a:ext cx="1095374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36</xdr:row>
      <xdr:rowOff>9525</xdr:rowOff>
    </xdr:from>
    <xdr:to>
      <xdr:col>2</xdr:col>
      <xdr:colOff>295274</xdr:colOff>
      <xdr:row>36</xdr:row>
      <xdr:rowOff>9526</xdr:rowOff>
    </xdr:to>
    <xdr:cxnSp macro="">
      <xdr:nvCxnSpPr>
        <xdr:cNvPr id="43" name="Straight Connector 18"/>
        <xdr:cNvCxnSpPr/>
      </xdr:nvCxnSpPr>
      <xdr:spPr>
        <a:xfrm rot="10800000" flipV="1">
          <a:off x="819150" y="7505700"/>
          <a:ext cx="962024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</xdr:row>
      <xdr:rowOff>0</xdr:rowOff>
    </xdr:from>
    <xdr:to>
      <xdr:col>9</xdr:col>
      <xdr:colOff>342900</xdr:colOff>
      <xdr:row>2</xdr:row>
      <xdr:rowOff>1</xdr:rowOff>
    </xdr:to>
    <xdr:cxnSp macro="">
      <xdr:nvCxnSpPr>
        <xdr:cNvPr id="50" name="Straight Connector 9"/>
        <xdr:cNvCxnSpPr/>
      </xdr:nvCxnSpPr>
      <xdr:spPr>
        <a:xfrm>
          <a:off x="5572125" y="561975"/>
          <a:ext cx="942975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18</xdr:row>
      <xdr:rowOff>0</xdr:rowOff>
    </xdr:from>
    <xdr:to>
      <xdr:col>4</xdr:col>
      <xdr:colOff>742950</xdr:colOff>
      <xdr:row>18</xdr:row>
      <xdr:rowOff>0</xdr:rowOff>
    </xdr:to>
    <xdr:cxnSp macro="">
      <xdr:nvCxnSpPr>
        <xdr:cNvPr id="53" name="Straight Connector 3"/>
        <xdr:cNvCxnSpPr/>
      </xdr:nvCxnSpPr>
      <xdr:spPr>
        <a:xfrm flipH="1">
          <a:off x="1619250" y="4667250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0</xdr:rowOff>
    </xdr:from>
    <xdr:to>
      <xdr:col>2</xdr:col>
      <xdr:colOff>133350</xdr:colOff>
      <xdr:row>18</xdr:row>
      <xdr:rowOff>0</xdr:rowOff>
    </xdr:to>
    <xdr:cxnSp macro="">
      <xdr:nvCxnSpPr>
        <xdr:cNvPr id="54" name="Straight Connector 16"/>
        <xdr:cNvCxnSpPr/>
      </xdr:nvCxnSpPr>
      <xdr:spPr>
        <a:xfrm flipH="1">
          <a:off x="0" y="4667250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942975</xdr:colOff>
      <xdr:row>18</xdr:row>
      <xdr:rowOff>0</xdr:rowOff>
    </xdr:from>
    <xdr:to>
      <xdr:col>7</xdr:col>
      <xdr:colOff>114300</xdr:colOff>
      <xdr:row>18</xdr:row>
      <xdr:rowOff>0</xdr:rowOff>
    </xdr:to>
    <xdr:cxnSp macro="">
      <xdr:nvCxnSpPr>
        <xdr:cNvPr id="56" name="Straight Connector 18"/>
        <xdr:cNvCxnSpPr/>
      </xdr:nvCxnSpPr>
      <xdr:spPr>
        <a:xfrm flipH="1">
          <a:off x="3267075" y="4667250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18</xdr:row>
      <xdr:rowOff>0</xdr:rowOff>
    </xdr:from>
    <xdr:to>
      <xdr:col>9</xdr:col>
      <xdr:colOff>495300</xdr:colOff>
      <xdr:row>18</xdr:row>
      <xdr:rowOff>0</xdr:rowOff>
    </xdr:to>
    <xdr:cxnSp macro="">
      <xdr:nvCxnSpPr>
        <xdr:cNvPr id="59" name="Straight Connector 3"/>
        <xdr:cNvCxnSpPr/>
      </xdr:nvCxnSpPr>
      <xdr:spPr>
        <a:xfrm flipH="1">
          <a:off x="5286375" y="4667250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26</xdr:row>
      <xdr:rowOff>0</xdr:rowOff>
    </xdr:from>
    <xdr:to>
      <xdr:col>6</xdr:col>
      <xdr:colOff>0</xdr:colOff>
      <xdr:row>26</xdr:row>
      <xdr:rowOff>0</xdr:rowOff>
    </xdr:to>
    <xdr:cxnSp macro="">
      <xdr:nvCxnSpPr>
        <xdr:cNvPr id="71" name="Straight Connector 1"/>
        <xdr:cNvCxnSpPr/>
      </xdr:nvCxnSpPr>
      <xdr:spPr>
        <a:xfrm flipH="1">
          <a:off x="819151" y="1190625"/>
          <a:ext cx="322897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27</xdr:row>
      <xdr:rowOff>0</xdr:rowOff>
    </xdr:from>
    <xdr:to>
      <xdr:col>7</xdr:col>
      <xdr:colOff>228600</xdr:colOff>
      <xdr:row>27</xdr:row>
      <xdr:rowOff>0</xdr:rowOff>
    </xdr:to>
    <xdr:cxnSp macro="">
      <xdr:nvCxnSpPr>
        <xdr:cNvPr id="72" name="Straight Connector 2"/>
        <xdr:cNvCxnSpPr/>
      </xdr:nvCxnSpPr>
      <xdr:spPr>
        <a:xfrm flipH="1">
          <a:off x="4048126" y="1571625"/>
          <a:ext cx="11525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866775</xdr:colOff>
      <xdr:row>27</xdr:row>
      <xdr:rowOff>0</xdr:rowOff>
    </xdr:from>
    <xdr:to>
      <xdr:col>8</xdr:col>
      <xdr:colOff>885825</xdr:colOff>
      <xdr:row>27</xdr:row>
      <xdr:rowOff>0</xdr:rowOff>
    </xdr:to>
    <xdr:cxnSp macro="">
      <xdr:nvCxnSpPr>
        <xdr:cNvPr id="73" name="Straight Connector 5"/>
        <xdr:cNvCxnSpPr/>
      </xdr:nvCxnSpPr>
      <xdr:spPr>
        <a:xfrm>
          <a:off x="5534025" y="1571625"/>
          <a:ext cx="63817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25</xdr:row>
      <xdr:rowOff>0</xdr:rowOff>
    </xdr:from>
    <xdr:to>
      <xdr:col>8</xdr:col>
      <xdr:colOff>952500</xdr:colOff>
      <xdr:row>25</xdr:row>
      <xdr:rowOff>0</xdr:rowOff>
    </xdr:to>
    <xdr:cxnSp macro="">
      <xdr:nvCxnSpPr>
        <xdr:cNvPr id="74" name="Straight Connector 6"/>
        <xdr:cNvCxnSpPr/>
      </xdr:nvCxnSpPr>
      <xdr:spPr>
        <a:xfrm>
          <a:off x="5505450" y="809625"/>
          <a:ext cx="66675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cxnSp macro="">
      <xdr:nvCxnSpPr>
        <xdr:cNvPr id="75" name="Straight Connector 8"/>
        <xdr:cNvCxnSpPr/>
      </xdr:nvCxnSpPr>
      <xdr:spPr>
        <a:xfrm>
          <a:off x="2505075" y="1571625"/>
          <a:ext cx="10287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26</xdr:row>
      <xdr:rowOff>0</xdr:rowOff>
    </xdr:from>
    <xdr:to>
      <xdr:col>6</xdr:col>
      <xdr:colOff>0</xdr:colOff>
      <xdr:row>26</xdr:row>
      <xdr:rowOff>0</xdr:rowOff>
    </xdr:to>
    <xdr:cxnSp macro="">
      <xdr:nvCxnSpPr>
        <xdr:cNvPr id="76" name="Straight Connector 5"/>
        <xdr:cNvCxnSpPr/>
      </xdr:nvCxnSpPr>
      <xdr:spPr>
        <a:xfrm flipH="1">
          <a:off x="819151" y="1190625"/>
          <a:ext cx="3228974" cy="0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25</xdr:row>
      <xdr:rowOff>0</xdr:rowOff>
    </xdr:from>
    <xdr:to>
      <xdr:col>9</xdr:col>
      <xdr:colOff>400050</xdr:colOff>
      <xdr:row>25</xdr:row>
      <xdr:rowOff>1</xdr:rowOff>
    </xdr:to>
    <xdr:cxnSp macro="">
      <xdr:nvCxnSpPr>
        <xdr:cNvPr id="77" name="Straight Connector 9"/>
        <xdr:cNvCxnSpPr/>
      </xdr:nvCxnSpPr>
      <xdr:spPr>
        <a:xfrm>
          <a:off x="5629275" y="809625"/>
          <a:ext cx="942975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19051</xdr:colOff>
      <xdr:row>27</xdr:row>
      <xdr:rowOff>0</xdr:rowOff>
    </xdr:from>
    <xdr:to>
      <xdr:col>7</xdr:col>
      <xdr:colOff>0</xdr:colOff>
      <xdr:row>27</xdr:row>
      <xdr:rowOff>1</xdr:rowOff>
    </xdr:to>
    <xdr:cxnSp macro="">
      <xdr:nvCxnSpPr>
        <xdr:cNvPr id="78" name="Straight Connector 18"/>
        <xdr:cNvCxnSpPr/>
      </xdr:nvCxnSpPr>
      <xdr:spPr>
        <a:xfrm flipH="1">
          <a:off x="4067176" y="1571625"/>
          <a:ext cx="904874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27</xdr:row>
      <xdr:rowOff>0</xdr:rowOff>
    </xdr:from>
    <xdr:to>
      <xdr:col>9</xdr:col>
      <xdr:colOff>495300</xdr:colOff>
      <xdr:row>27</xdr:row>
      <xdr:rowOff>1</xdr:rowOff>
    </xdr:to>
    <xdr:cxnSp macro="">
      <xdr:nvCxnSpPr>
        <xdr:cNvPr id="79" name="Straight Connector 26"/>
        <xdr:cNvCxnSpPr/>
      </xdr:nvCxnSpPr>
      <xdr:spPr>
        <a:xfrm>
          <a:off x="5581650" y="1571625"/>
          <a:ext cx="1085850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</xdr:colOff>
      <xdr:row>26</xdr:row>
      <xdr:rowOff>380999</xdr:rowOff>
    </xdr:from>
    <xdr:to>
      <xdr:col>5</xdr:col>
      <xdr:colOff>66675</xdr:colOff>
      <xdr:row>27</xdr:row>
      <xdr:rowOff>0</xdr:rowOff>
    </xdr:to>
    <xdr:cxnSp macro="">
      <xdr:nvCxnSpPr>
        <xdr:cNvPr id="80" name="Straight Connector 18"/>
        <xdr:cNvCxnSpPr/>
      </xdr:nvCxnSpPr>
      <xdr:spPr>
        <a:xfrm rot="10800000" flipV="1">
          <a:off x="2505076" y="1571624"/>
          <a:ext cx="1095374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24</xdr:row>
      <xdr:rowOff>0</xdr:rowOff>
    </xdr:from>
    <xdr:to>
      <xdr:col>9</xdr:col>
      <xdr:colOff>342900</xdr:colOff>
      <xdr:row>24</xdr:row>
      <xdr:rowOff>1</xdr:rowOff>
    </xdr:to>
    <xdr:cxnSp macro="">
      <xdr:nvCxnSpPr>
        <xdr:cNvPr id="81" name="Straight Connector 9"/>
        <xdr:cNvCxnSpPr/>
      </xdr:nvCxnSpPr>
      <xdr:spPr>
        <a:xfrm>
          <a:off x="5572125" y="561975"/>
          <a:ext cx="942975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40</xdr:row>
      <xdr:rowOff>0</xdr:rowOff>
    </xdr:from>
    <xdr:to>
      <xdr:col>4</xdr:col>
      <xdr:colOff>742950</xdr:colOff>
      <xdr:row>40</xdr:row>
      <xdr:rowOff>0</xdr:rowOff>
    </xdr:to>
    <xdr:cxnSp macro="">
      <xdr:nvCxnSpPr>
        <xdr:cNvPr id="82" name="Straight Connector 3"/>
        <xdr:cNvCxnSpPr/>
      </xdr:nvCxnSpPr>
      <xdr:spPr>
        <a:xfrm flipH="1">
          <a:off x="1866900" y="4667250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0</xdr:rowOff>
    </xdr:from>
    <xdr:to>
      <xdr:col>2</xdr:col>
      <xdr:colOff>133350</xdr:colOff>
      <xdr:row>40</xdr:row>
      <xdr:rowOff>0</xdr:rowOff>
    </xdr:to>
    <xdr:cxnSp macro="">
      <xdr:nvCxnSpPr>
        <xdr:cNvPr id="83" name="Straight Connector 16"/>
        <xdr:cNvCxnSpPr/>
      </xdr:nvCxnSpPr>
      <xdr:spPr>
        <a:xfrm flipH="1">
          <a:off x="0" y="4667250"/>
          <a:ext cx="161925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942975</xdr:colOff>
      <xdr:row>40</xdr:row>
      <xdr:rowOff>0</xdr:rowOff>
    </xdr:from>
    <xdr:to>
      <xdr:col>7</xdr:col>
      <xdr:colOff>114300</xdr:colOff>
      <xdr:row>40</xdr:row>
      <xdr:rowOff>0</xdr:rowOff>
    </xdr:to>
    <xdr:cxnSp macro="">
      <xdr:nvCxnSpPr>
        <xdr:cNvPr id="84" name="Straight Connector 18"/>
        <xdr:cNvCxnSpPr/>
      </xdr:nvCxnSpPr>
      <xdr:spPr>
        <a:xfrm flipH="1">
          <a:off x="3448050" y="4667250"/>
          <a:ext cx="16383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40</xdr:row>
      <xdr:rowOff>0</xdr:rowOff>
    </xdr:from>
    <xdr:to>
      <xdr:col>9</xdr:col>
      <xdr:colOff>495300</xdr:colOff>
      <xdr:row>40</xdr:row>
      <xdr:rowOff>0</xdr:rowOff>
    </xdr:to>
    <xdr:cxnSp macro="">
      <xdr:nvCxnSpPr>
        <xdr:cNvPr id="85" name="Straight Connector 3"/>
        <xdr:cNvCxnSpPr/>
      </xdr:nvCxnSpPr>
      <xdr:spPr>
        <a:xfrm flipH="1">
          <a:off x="5286375" y="4667250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</xdr:row>
          <xdr:rowOff>66675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4</xdr:row>
          <xdr:rowOff>57150</xdr:rowOff>
        </xdr:from>
        <xdr:to>
          <xdr:col>1</xdr:col>
          <xdr:colOff>323850</xdr:colOff>
          <xdr:row>5</xdr:row>
          <xdr:rowOff>114300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</xdr:row>
          <xdr:rowOff>57150</xdr:rowOff>
        </xdr:from>
        <xdr:to>
          <xdr:col>3</xdr:col>
          <xdr:colOff>57150</xdr:colOff>
          <xdr:row>5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</xdr:row>
          <xdr:rowOff>66675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4</xdr:row>
          <xdr:rowOff>57150</xdr:rowOff>
        </xdr:from>
        <xdr:to>
          <xdr:col>1</xdr:col>
          <xdr:colOff>323850</xdr:colOff>
          <xdr:row>5</xdr:row>
          <xdr:rowOff>114300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</xdr:row>
          <xdr:rowOff>57150</xdr:rowOff>
        </xdr:from>
        <xdr:to>
          <xdr:col>3</xdr:col>
          <xdr:colOff>57150</xdr:colOff>
          <xdr:row>5</xdr:row>
          <xdr:rowOff>114300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</xdr:row>
          <xdr:rowOff>66675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4</xdr:row>
          <xdr:rowOff>57150</xdr:rowOff>
        </xdr:from>
        <xdr:to>
          <xdr:col>1</xdr:col>
          <xdr:colOff>323850</xdr:colOff>
          <xdr:row>5</xdr:row>
          <xdr:rowOff>114300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</xdr:row>
          <xdr:rowOff>57150</xdr:rowOff>
        </xdr:from>
        <xdr:to>
          <xdr:col>3</xdr:col>
          <xdr:colOff>57150</xdr:colOff>
          <xdr:row>5</xdr:row>
          <xdr:rowOff>114300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26</xdr:row>
          <xdr:rowOff>66675</xdr:rowOff>
        </xdr:from>
        <xdr:to>
          <xdr:col>0</xdr:col>
          <xdr:colOff>342900</xdr:colOff>
          <xdr:row>27</xdr:row>
          <xdr:rowOff>123825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26</xdr:row>
          <xdr:rowOff>57150</xdr:rowOff>
        </xdr:from>
        <xdr:to>
          <xdr:col>1</xdr:col>
          <xdr:colOff>323850</xdr:colOff>
          <xdr:row>27</xdr:row>
          <xdr:rowOff>114300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26</xdr:row>
          <xdr:rowOff>57150</xdr:rowOff>
        </xdr:from>
        <xdr:to>
          <xdr:col>3</xdr:col>
          <xdr:colOff>57150</xdr:colOff>
          <xdr:row>27</xdr:row>
          <xdr:rowOff>114300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26</xdr:row>
          <xdr:rowOff>66675</xdr:rowOff>
        </xdr:from>
        <xdr:to>
          <xdr:col>0</xdr:col>
          <xdr:colOff>342900</xdr:colOff>
          <xdr:row>27</xdr:row>
          <xdr:rowOff>123825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26</xdr:row>
          <xdr:rowOff>57150</xdr:rowOff>
        </xdr:from>
        <xdr:to>
          <xdr:col>1</xdr:col>
          <xdr:colOff>323850</xdr:colOff>
          <xdr:row>27</xdr:row>
          <xdr:rowOff>114300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26</xdr:row>
          <xdr:rowOff>57150</xdr:rowOff>
        </xdr:from>
        <xdr:to>
          <xdr:col>3</xdr:col>
          <xdr:colOff>57150</xdr:colOff>
          <xdr:row>27</xdr:row>
          <xdr:rowOff>114300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26</xdr:row>
          <xdr:rowOff>66675</xdr:rowOff>
        </xdr:from>
        <xdr:to>
          <xdr:col>0</xdr:col>
          <xdr:colOff>342900</xdr:colOff>
          <xdr:row>27</xdr:row>
          <xdr:rowOff>123825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26</xdr:row>
          <xdr:rowOff>57150</xdr:rowOff>
        </xdr:from>
        <xdr:to>
          <xdr:col>1</xdr:col>
          <xdr:colOff>323850</xdr:colOff>
          <xdr:row>27</xdr:row>
          <xdr:rowOff>114300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26</xdr:row>
          <xdr:rowOff>57150</xdr:rowOff>
        </xdr:from>
        <xdr:to>
          <xdr:col>3</xdr:col>
          <xdr:colOff>57150</xdr:colOff>
          <xdr:row>27</xdr:row>
          <xdr:rowOff>114300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38100</xdr:colOff>
      <xdr:row>5</xdr:row>
      <xdr:rowOff>0</xdr:rowOff>
    </xdr:from>
    <xdr:to>
      <xdr:col>2</xdr:col>
      <xdr:colOff>342900</xdr:colOff>
      <xdr:row>5</xdr:row>
      <xdr:rowOff>1</xdr:rowOff>
    </xdr:to>
    <xdr:cxnSp macro="">
      <xdr:nvCxnSpPr>
        <xdr:cNvPr id="61" name="Straight Connector 9"/>
        <xdr:cNvCxnSpPr/>
      </xdr:nvCxnSpPr>
      <xdr:spPr>
        <a:xfrm>
          <a:off x="5600700" y="561975"/>
          <a:ext cx="942975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27</xdr:row>
      <xdr:rowOff>0</xdr:rowOff>
    </xdr:from>
    <xdr:to>
      <xdr:col>2</xdr:col>
      <xdr:colOff>342900</xdr:colOff>
      <xdr:row>27</xdr:row>
      <xdr:rowOff>1</xdr:rowOff>
    </xdr:to>
    <xdr:cxnSp macro="">
      <xdr:nvCxnSpPr>
        <xdr:cNvPr id="62" name="Straight Connector 9"/>
        <xdr:cNvCxnSpPr/>
      </xdr:nvCxnSpPr>
      <xdr:spPr>
        <a:xfrm>
          <a:off x="5600700" y="561975"/>
          <a:ext cx="942975" cy="1"/>
        </a:xfrm>
        <a:prstGeom prst="line">
          <a:avLst/>
        </a:prstGeom>
        <a:ln>
          <a:solidFill>
            <a:srgbClr val="B2B2B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0</xdr:rowOff>
    </xdr:from>
    <xdr:to>
      <xdr:col>6</xdr:col>
      <xdr:colOff>0</xdr:colOff>
      <xdr:row>4</xdr:row>
      <xdr:rowOff>0</xdr:rowOff>
    </xdr:to>
    <xdr:cxnSp macro="">
      <xdr:nvCxnSpPr>
        <xdr:cNvPr id="2" name="Straight Connector 1"/>
        <xdr:cNvCxnSpPr/>
      </xdr:nvCxnSpPr>
      <xdr:spPr>
        <a:xfrm flipH="1">
          <a:off x="733426" y="1190625"/>
          <a:ext cx="31337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5</xdr:row>
      <xdr:rowOff>0</xdr:rowOff>
    </xdr:from>
    <xdr:to>
      <xdr:col>7</xdr:col>
      <xdr:colOff>228600</xdr:colOff>
      <xdr:row>5</xdr:row>
      <xdr:rowOff>0</xdr:rowOff>
    </xdr:to>
    <xdr:cxnSp macro="">
      <xdr:nvCxnSpPr>
        <xdr:cNvPr id="3" name="Straight Connector 2"/>
        <xdr:cNvCxnSpPr/>
      </xdr:nvCxnSpPr>
      <xdr:spPr>
        <a:xfrm flipH="1">
          <a:off x="3867151" y="1571625"/>
          <a:ext cx="9620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18</xdr:row>
      <xdr:rowOff>0</xdr:rowOff>
    </xdr:from>
    <xdr:to>
      <xdr:col>4</xdr:col>
      <xdr:colOff>742950</xdr:colOff>
      <xdr:row>18</xdr:row>
      <xdr:rowOff>0</xdr:rowOff>
    </xdr:to>
    <xdr:cxnSp macro="">
      <xdr:nvCxnSpPr>
        <xdr:cNvPr id="4" name="Straight Connector 3"/>
        <xdr:cNvCxnSpPr/>
      </xdr:nvCxnSpPr>
      <xdr:spPr>
        <a:xfrm flipH="1">
          <a:off x="1619250" y="4667250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6</xdr:row>
      <xdr:rowOff>0</xdr:rowOff>
    </xdr:from>
    <xdr:to>
      <xdr:col>6</xdr:col>
      <xdr:colOff>0</xdr:colOff>
      <xdr:row>6</xdr:row>
      <xdr:rowOff>0</xdr:rowOff>
    </xdr:to>
    <xdr:cxnSp macro="">
      <xdr:nvCxnSpPr>
        <xdr:cNvPr id="5" name="Straight Connector 4"/>
        <xdr:cNvCxnSpPr/>
      </xdr:nvCxnSpPr>
      <xdr:spPr>
        <a:xfrm flipH="1">
          <a:off x="733426" y="1819275"/>
          <a:ext cx="31337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866775</xdr:colOff>
      <xdr:row>5</xdr:row>
      <xdr:rowOff>0</xdr:rowOff>
    </xdr:from>
    <xdr:to>
      <xdr:col>8</xdr:col>
      <xdr:colOff>885825</xdr:colOff>
      <xdr:row>5</xdr:row>
      <xdr:rowOff>0</xdr:rowOff>
    </xdr:to>
    <xdr:cxnSp macro="">
      <xdr:nvCxnSpPr>
        <xdr:cNvPr id="6" name="Straight Connector 5"/>
        <xdr:cNvCxnSpPr/>
      </xdr:nvCxnSpPr>
      <xdr:spPr>
        <a:xfrm>
          <a:off x="5467350" y="1571625"/>
          <a:ext cx="98107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3</xdr:row>
      <xdr:rowOff>0</xdr:rowOff>
    </xdr:from>
    <xdr:to>
      <xdr:col>8</xdr:col>
      <xdr:colOff>952500</xdr:colOff>
      <xdr:row>3</xdr:row>
      <xdr:rowOff>0</xdr:rowOff>
    </xdr:to>
    <xdr:cxnSp macro="">
      <xdr:nvCxnSpPr>
        <xdr:cNvPr id="7" name="Straight Connector 6"/>
        <xdr:cNvCxnSpPr/>
      </xdr:nvCxnSpPr>
      <xdr:spPr>
        <a:xfrm>
          <a:off x="5133975" y="809625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542925</xdr:colOff>
      <xdr:row>2</xdr:row>
      <xdr:rowOff>0</xdr:rowOff>
    </xdr:from>
    <xdr:to>
      <xdr:col>9</xdr:col>
      <xdr:colOff>0</xdr:colOff>
      <xdr:row>2</xdr:row>
      <xdr:rowOff>0</xdr:rowOff>
    </xdr:to>
    <xdr:cxnSp macro="">
      <xdr:nvCxnSpPr>
        <xdr:cNvPr id="8" name="Straight Connector 7"/>
        <xdr:cNvCxnSpPr/>
      </xdr:nvCxnSpPr>
      <xdr:spPr>
        <a:xfrm>
          <a:off x="5143500" y="561975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5</xdr:row>
      <xdr:rowOff>0</xdr:rowOff>
    </xdr:to>
    <xdr:cxnSp macro="">
      <xdr:nvCxnSpPr>
        <xdr:cNvPr id="9" name="Straight Connector 8"/>
        <xdr:cNvCxnSpPr/>
      </xdr:nvCxnSpPr>
      <xdr:spPr>
        <a:xfrm>
          <a:off x="2324100" y="1571625"/>
          <a:ext cx="9620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26</xdr:row>
      <xdr:rowOff>0</xdr:rowOff>
    </xdr:from>
    <xdr:to>
      <xdr:col>6</xdr:col>
      <xdr:colOff>0</xdr:colOff>
      <xdr:row>26</xdr:row>
      <xdr:rowOff>0</xdr:rowOff>
    </xdr:to>
    <xdr:cxnSp macro="">
      <xdr:nvCxnSpPr>
        <xdr:cNvPr id="10" name="Straight Connector 9"/>
        <xdr:cNvCxnSpPr/>
      </xdr:nvCxnSpPr>
      <xdr:spPr>
        <a:xfrm flipH="1">
          <a:off x="733426" y="6858000"/>
          <a:ext cx="31337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27</xdr:row>
      <xdr:rowOff>0</xdr:rowOff>
    </xdr:from>
    <xdr:to>
      <xdr:col>7</xdr:col>
      <xdr:colOff>228600</xdr:colOff>
      <xdr:row>27</xdr:row>
      <xdr:rowOff>0</xdr:rowOff>
    </xdr:to>
    <xdr:cxnSp macro="">
      <xdr:nvCxnSpPr>
        <xdr:cNvPr id="11" name="Straight Connector 10"/>
        <xdr:cNvCxnSpPr/>
      </xdr:nvCxnSpPr>
      <xdr:spPr>
        <a:xfrm flipH="1">
          <a:off x="3867151" y="7239000"/>
          <a:ext cx="9620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28</xdr:row>
      <xdr:rowOff>0</xdr:rowOff>
    </xdr:from>
    <xdr:to>
      <xdr:col>6</xdr:col>
      <xdr:colOff>0</xdr:colOff>
      <xdr:row>28</xdr:row>
      <xdr:rowOff>0</xdr:rowOff>
    </xdr:to>
    <xdr:cxnSp macro="">
      <xdr:nvCxnSpPr>
        <xdr:cNvPr id="12" name="Straight Connector 11"/>
        <xdr:cNvCxnSpPr/>
      </xdr:nvCxnSpPr>
      <xdr:spPr>
        <a:xfrm flipH="1">
          <a:off x="733426" y="7486650"/>
          <a:ext cx="3133724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866775</xdr:colOff>
      <xdr:row>27</xdr:row>
      <xdr:rowOff>0</xdr:rowOff>
    </xdr:from>
    <xdr:to>
      <xdr:col>8</xdr:col>
      <xdr:colOff>885825</xdr:colOff>
      <xdr:row>27</xdr:row>
      <xdr:rowOff>0</xdr:rowOff>
    </xdr:to>
    <xdr:cxnSp macro="">
      <xdr:nvCxnSpPr>
        <xdr:cNvPr id="13" name="Straight Connector 12"/>
        <xdr:cNvCxnSpPr/>
      </xdr:nvCxnSpPr>
      <xdr:spPr>
        <a:xfrm>
          <a:off x="5467350" y="7239000"/>
          <a:ext cx="98107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25</xdr:row>
      <xdr:rowOff>0</xdr:rowOff>
    </xdr:from>
    <xdr:to>
      <xdr:col>8</xdr:col>
      <xdr:colOff>952500</xdr:colOff>
      <xdr:row>25</xdr:row>
      <xdr:rowOff>0</xdr:rowOff>
    </xdr:to>
    <xdr:cxnSp macro="">
      <xdr:nvCxnSpPr>
        <xdr:cNvPr id="14" name="Straight Connector 13"/>
        <xdr:cNvCxnSpPr/>
      </xdr:nvCxnSpPr>
      <xdr:spPr>
        <a:xfrm>
          <a:off x="5133975" y="6477000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542925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15" name="Straight Connector 14"/>
        <xdr:cNvCxnSpPr/>
      </xdr:nvCxnSpPr>
      <xdr:spPr>
        <a:xfrm>
          <a:off x="5143500" y="6229350"/>
          <a:ext cx="13811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cxnSp macro="">
      <xdr:nvCxnSpPr>
        <xdr:cNvPr id="16" name="Straight Connector 15"/>
        <xdr:cNvCxnSpPr/>
      </xdr:nvCxnSpPr>
      <xdr:spPr>
        <a:xfrm>
          <a:off x="2324100" y="7239000"/>
          <a:ext cx="962025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0</xdr:rowOff>
    </xdr:from>
    <xdr:to>
      <xdr:col>2</xdr:col>
      <xdr:colOff>133350</xdr:colOff>
      <xdr:row>18</xdr:row>
      <xdr:rowOff>0</xdr:rowOff>
    </xdr:to>
    <xdr:cxnSp macro="">
      <xdr:nvCxnSpPr>
        <xdr:cNvPr id="17" name="Straight Connector 16"/>
        <xdr:cNvCxnSpPr/>
      </xdr:nvCxnSpPr>
      <xdr:spPr>
        <a:xfrm flipH="1">
          <a:off x="0" y="4667250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466725</xdr:colOff>
      <xdr:row>18</xdr:row>
      <xdr:rowOff>0</xdr:rowOff>
    </xdr:from>
    <xdr:to>
      <xdr:col>8</xdr:col>
      <xdr:colOff>952500</xdr:colOff>
      <xdr:row>18</xdr:row>
      <xdr:rowOff>0</xdr:rowOff>
    </xdr:to>
    <xdr:cxnSp macro="">
      <xdr:nvCxnSpPr>
        <xdr:cNvPr id="18" name="Straight Connector 17"/>
        <xdr:cNvCxnSpPr/>
      </xdr:nvCxnSpPr>
      <xdr:spPr>
        <a:xfrm flipH="1">
          <a:off x="5067300" y="4667250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942975</xdr:colOff>
      <xdr:row>18</xdr:row>
      <xdr:rowOff>0</xdr:rowOff>
    </xdr:from>
    <xdr:to>
      <xdr:col>7</xdr:col>
      <xdr:colOff>114300</xdr:colOff>
      <xdr:row>18</xdr:row>
      <xdr:rowOff>0</xdr:rowOff>
    </xdr:to>
    <xdr:cxnSp macro="">
      <xdr:nvCxnSpPr>
        <xdr:cNvPr id="19" name="Straight Connector 18"/>
        <xdr:cNvCxnSpPr/>
      </xdr:nvCxnSpPr>
      <xdr:spPr>
        <a:xfrm flipH="1">
          <a:off x="3267075" y="4667250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0</xdr:rowOff>
    </xdr:from>
    <xdr:to>
      <xdr:col>2</xdr:col>
      <xdr:colOff>133350</xdr:colOff>
      <xdr:row>40</xdr:row>
      <xdr:rowOff>0</xdr:rowOff>
    </xdr:to>
    <xdr:cxnSp macro="">
      <xdr:nvCxnSpPr>
        <xdr:cNvPr id="20" name="Straight Connector 19"/>
        <xdr:cNvCxnSpPr/>
      </xdr:nvCxnSpPr>
      <xdr:spPr>
        <a:xfrm flipH="1">
          <a:off x="0" y="10334625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40</xdr:row>
      <xdr:rowOff>0</xdr:rowOff>
    </xdr:from>
    <xdr:to>
      <xdr:col>4</xdr:col>
      <xdr:colOff>714375</xdr:colOff>
      <xdr:row>40</xdr:row>
      <xdr:rowOff>0</xdr:rowOff>
    </xdr:to>
    <xdr:cxnSp macro="">
      <xdr:nvCxnSpPr>
        <xdr:cNvPr id="21" name="Straight Connector 20"/>
        <xdr:cNvCxnSpPr/>
      </xdr:nvCxnSpPr>
      <xdr:spPr>
        <a:xfrm flipH="1">
          <a:off x="1590675" y="10334625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0</xdr:rowOff>
    </xdr:from>
    <xdr:to>
      <xdr:col>7</xdr:col>
      <xdr:colOff>133350</xdr:colOff>
      <xdr:row>40</xdr:row>
      <xdr:rowOff>0</xdr:rowOff>
    </xdr:to>
    <xdr:cxnSp macro="">
      <xdr:nvCxnSpPr>
        <xdr:cNvPr id="22" name="Straight Connector 21"/>
        <xdr:cNvCxnSpPr/>
      </xdr:nvCxnSpPr>
      <xdr:spPr>
        <a:xfrm flipH="1">
          <a:off x="3286125" y="10334625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40</xdr:row>
      <xdr:rowOff>0</xdr:rowOff>
    </xdr:from>
    <xdr:to>
      <xdr:col>8</xdr:col>
      <xdr:colOff>942975</xdr:colOff>
      <xdr:row>40</xdr:row>
      <xdr:rowOff>0</xdr:rowOff>
    </xdr:to>
    <xdr:cxnSp macro="">
      <xdr:nvCxnSpPr>
        <xdr:cNvPr id="23" name="Straight Connector 22"/>
        <xdr:cNvCxnSpPr/>
      </xdr:nvCxnSpPr>
      <xdr:spPr>
        <a:xfrm flipH="1">
          <a:off x="5057775" y="10334625"/>
          <a:ext cx="1447800" cy="0"/>
        </a:xfrm>
        <a:prstGeom prst="line">
          <a:avLst/>
        </a:prstGeom>
        <a:ln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</xdr:row>
          <xdr:rowOff>66675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4</xdr:row>
          <xdr:rowOff>57150</xdr:rowOff>
        </xdr:from>
        <xdr:to>
          <xdr:col>1</xdr:col>
          <xdr:colOff>323850</xdr:colOff>
          <xdr:row>5</xdr:row>
          <xdr:rowOff>114300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</xdr:row>
          <xdr:rowOff>57150</xdr:rowOff>
        </xdr:from>
        <xdr:to>
          <xdr:col>3</xdr:col>
          <xdr:colOff>57150</xdr:colOff>
          <xdr:row>5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26</xdr:row>
          <xdr:rowOff>66675</xdr:rowOff>
        </xdr:from>
        <xdr:to>
          <xdr:col>0</xdr:col>
          <xdr:colOff>342900</xdr:colOff>
          <xdr:row>27</xdr:row>
          <xdr:rowOff>123825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26</xdr:row>
          <xdr:rowOff>57150</xdr:rowOff>
        </xdr:from>
        <xdr:to>
          <xdr:col>1</xdr:col>
          <xdr:colOff>323850</xdr:colOff>
          <xdr:row>27</xdr:row>
          <xdr:rowOff>114300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26</xdr:row>
          <xdr:rowOff>57150</xdr:rowOff>
        </xdr:from>
        <xdr:to>
          <xdr:col>3</xdr:col>
          <xdr:colOff>57150</xdr:colOff>
          <xdr:row>27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13</xdr:row>
      <xdr:rowOff>47625</xdr:rowOff>
    </xdr:from>
    <xdr:to>
      <xdr:col>2</xdr:col>
      <xdr:colOff>209550</xdr:colOff>
      <xdr:row>13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990600" y="4010025"/>
          <a:ext cx="1809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15</xdr:row>
      <xdr:rowOff>38100</xdr:rowOff>
    </xdr:from>
    <xdr:to>
      <xdr:col>2</xdr:col>
      <xdr:colOff>209550</xdr:colOff>
      <xdr:row>15</xdr:row>
      <xdr:rowOff>219075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76275" y="4057650"/>
          <a:ext cx="1809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14</xdr:row>
      <xdr:rowOff>38100</xdr:rowOff>
    </xdr:from>
    <xdr:to>
      <xdr:col>2</xdr:col>
      <xdr:colOff>209550</xdr:colOff>
      <xdr:row>14</xdr:row>
      <xdr:rowOff>219075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76275" y="3724275"/>
          <a:ext cx="1809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1876425</xdr:colOff>
      <xdr:row>15</xdr:row>
      <xdr:rowOff>171450</xdr:rowOff>
    </xdr:from>
    <xdr:to>
      <xdr:col>5</xdr:col>
      <xdr:colOff>2085975</xdr:colOff>
      <xdr:row>15</xdr:row>
      <xdr:rowOff>171450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924550" y="419100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4">
    <tabColor theme="7" tint="-0.249977111117893"/>
  </sheetPr>
  <dimension ref="A1:K42"/>
  <sheetViews>
    <sheetView showGridLines="0" showZeros="0" tabSelected="1" zoomScaleNormal="100" workbookViewId="0">
      <selection activeCell="N12" sqref="N12"/>
    </sheetView>
  </sheetViews>
  <sheetFormatPr defaultColWidth="9" defaultRowHeight="15" x14ac:dyDescent="0.25"/>
  <cols>
    <col min="1" max="1" width="10.75" style="33" customWidth="1"/>
    <col min="2" max="2" width="8.75" style="33" customWidth="1"/>
    <col min="3" max="3" width="3.75" style="33" customWidth="1"/>
    <col min="4" max="4" width="10" style="33" customWidth="1"/>
    <col min="5" max="5" width="13.5" style="33" customWidth="1"/>
    <col min="6" max="6" width="6.75" style="33" customWidth="1"/>
    <col min="7" max="7" width="12.125" style="33" customWidth="1"/>
    <col min="8" max="8" width="7.375" style="33" customWidth="1"/>
    <col min="9" max="9" width="8.375" style="33" customWidth="1"/>
    <col min="10" max="10" width="7.75" style="33" customWidth="1"/>
    <col min="11" max="11" width="11.5" style="33" bestFit="1" customWidth="1"/>
    <col min="12" max="16384" width="9" style="33"/>
  </cols>
  <sheetData>
    <row r="1" spans="1:11" ht="24.95" customHeight="1" x14ac:dyDescent="0.45">
      <c r="A1" s="71" t="s">
        <v>69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20.100000000000001" customHeight="1" x14ac:dyDescent="0.45">
      <c r="A2" s="74"/>
      <c r="B2" s="75" t="s">
        <v>11</v>
      </c>
      <c r="C2" s="76"/>
      <c r="D2" s="76"/>
      <c r="E2" s="76"/>
      <c r="F2" s="76"/>
      <c r="G2" s="76"/>
      <c r="H2" s="76" t="s">
        <v>6</v>
      </c>
      <c r="I2" s="148" t="s">
        <v>71</v>
      </c>
      <c r="J2" s="148"/>
      <c r="K2" s="73"/>
    </row>
    <row r="3" spans="1:11" ht="20.100000000000001" customHeight="1" x14ac:dyDescent="0.45">
      <c r="A3" s="77"/>
      <c r="B3" s="78" t="s">
        <v>12</v>
      </c>
      <c r="C3" s="79"/>
      <c r="D3" s="79"/>
      <c r="E3" s="79"/>
      <c r="F3" s="79"/>
      <c r="G3" s="79"/>
      <c r="H3" s="76" t="s">
        <v>2</v>
      </c>
      <c r="I3" s="149">
        <v>43851</v>
      </c>
      <c r="J3" s="149"/>
      <c r="K3" s="73"/>
    </row>
    <row r="4" spans="1:11" ht="30.2" customHeight="1" x14ac:dyDescent="0.45">
      <c r="A4" s="80" t="s">
        <v>13</v>
      </c>
      <c r="B4" s="80" t="s">
        <v>70</v>
      </c>
      <c r="C4" s="80"/>
      <c r="D4" s="80"/>
      <c r="E4" s="80"/>
      <c r="F4" s="80"/>
      <c r="G4" s="80"/>
      <c r="H4" s="80"/>
      <c r="I4" s="106"/>
      <c r="J4" s="80"/>
      <c r="K4" s="73"/>
    </row>
    <row r="5" spans="1:11" ht="30.2" customHeight="1" x14ac:dyDescent="0.45">
      <c r="A5" s="80" t="s">
        <v>31</v>
      </c>
      <c r="B5" s="80" t="s">
        <v>66</v>
      </c>
      <c r="C5" s="80" t="s">
        <v>67</v>
      </c>
      <c r="D5" s="80"/>
      <c r="E5" s="81" t="s">
        <v>49</v>
      </c>
      <c r="F5" s="82" t="s">
        <v>50</v>
      </c>
      <c r="G5" s="83" t="s">
        <v>51</v>
      </c>
      <c r="H5" s="81" t="s">
        <v>14</v>
      </c>
      <c r="I5" s="150">
        <v>9746312</v>
      </c>
      <c r="J5" s="150"/>
      <c r="K5" s="73"/>
    </row>
    <row r="6" spans="1:11" ht="20.100000000000001" customHeight="1" x14ac:dyDescent="0.45">
      <c r="A6" s="84" t="s">
        <v>52</v>
      </c>
      <c r="B6" s="149">
        <v>43851</v>
      </c>
      <c r="C6" s="149"/>
      <c r="D6" s="85" t="s">
        <v>5</v>
      </c>
      <c r="E6" s="85">
        <f>I16</f>
        <v>5350</v>
      </c>
      <c r="F6" s="85"/>
      <c r="G6" s="85"/>
      <c r="H6" s="85"/>
      <c r="I6" s="85"/>
      <c r="J6" s="85"/>
      <c r="K6" s="73"/>
    </row>
    <row r="7" spans="1:11" ht="10.15" customHeight="1" x14ac:dyDescent="0.45">
      <c r="A7" s="85"/>
      <c r="B7" s="85"/>
      <c r="C7" s="85"/>
      <c r="D7" s="85"/>
      <c r="E7" s="85"/>
      <c r="F7" s="85"/>
      <c r="G7" s="85"/>
      <c r="H7" s="85"/>
      <c r="I7" s="85"/>
      <c r="J7" s="85"/>
      <c r="K7" s="73"/>
    </row>
    <row r="8" spans="1:11" ht="20.100000000000001" customHeight="1" x14ac:dyDescent="0.45">
      <c r="A8" s="86" t="s">
        <v>53</v>
      </c>
      <c r="B8" s="143" t="s">
        <v>57</v>
      </c>
      <c r="C8" s="144"/>
      <c r="D8" s="143" t="s">
        <v>8</v>
      </c>
      <c r="E8" s="144"/>
      <c r="F8" s="144"/>
      <c r="G8" s="144"/>
      <c r="H8" s="145"/>
      <c r="I8" s="143" t="s">
        <v>5</v>
      </c>
      <c r="J8" s="145"/>
      <c r="K8" s="73"/>
    </row>
    <row r="9" spans="1:11" ht="20.100000000000001" customHeight="1" x14ac:dyDescent="0.45">
      <c r="A9" s="107">
        <v>43850</v>
      </c>
      <c r="B9" s="138" t="s">
        <v>74</v>
      </c>
      <c r="C9" s="139"/>
      <c r="D9" s="140" t="s">
        <v>72</v>
      </c>
      <c r="E9" s="141"/>
      <c r="F9" s="141"/>
      <c r="G9" s="141"/>
      <c r="H9" s="142"/>
      <c r="I9" s="124">
        <v>5000</v>
      </c>
      <c r="J9" s="125"/>
      <c r="K9" s="73"/>
    </row>
    <row r="10" spans="1:11" ht="20.100000000000001" customHeight="1" x14ac:dyDescent="0.45">
      <c r="A10" s="108"/>
      <c r="B10" s="131"/>
      <c r="C10" s="132"/>
      <c r="D10" s="133"/>
      <c r="E10" s="134"/>
      <c r="F10" s="134"/>
      <c r="G10" s="134"/>
      <c r="H10" s="135"/>
      <c r="I10" s="136"/>
      <c r="J10" s="137"/>
      <c r="K10" s="73"/>
    </row>
    <row r="11" spans="1:11" ht="20.100000000000001" customHeight="1" x14ac:dyDescent="0.45">
      <c r="A11" s="87"/>
      <c r="B11" s="131"/>
      <c r="C11" s="132"/>
      <c r="D11" s="133"/>
      <c r="E11" s="134"/>
      <c r="F11" s="134"/>
      <c r="G11" s="134"/>
      <c r="H11" s="135"/>
      <c r="I11" s="136"/>
      <c r="J11" s="137"/>
      <c r="K11" s="73"/>
    </row>
    <row r="12" spans="1:11" ht="20.100000000000001" customHeight="1" x14ac:dyDescent="0.45">
      <c r="A12" s="87"/>
      <c r="B12" s="131"/>
      <c r="C12" s="132"/>
      <c r="D12" s="133"/>
      <c r="E12" s="134"/>
      <c r="F12" s="134"/>
      <c r="G12" s="134"/>
      <c r="H12" s="135"/>
      <c r="I12" s="136"/>
      <c r="J12" s="137"/>
      <c r="K12" s="73"/>
    </row>
    <row r="13" spans="1:11" ht="20.100000000000001" customHeight="1" x14ac:dyDescent="0.45">
      <c r="A13" s="88"/>
      <c r="B13" s="114"/>
      <c r="C13" s="115"/>
      <c r="D13" s="116"/>
      <c r="E13" s="117"/>
      <c r="F13" s="117"/>
      <c r="G13" s="117"/>
      <c r="H13" s="118"/>
      <c r="I13" s="119"/>
      <c r="J13" s="120"/>
      <c r="K13" s="73"/>
    </row>
    <row r="14" spans="1:11" ht="20.100000000000001" customHeight="1" x14ac:dyDescent="0.45">
      <c r="A14" s="89" t="s">
        <v>54</v>
      </c>
      <c r="B14" s="146"/>
      <c r="C14" s="146"/>
      <c r="D14" s="146"/>
      <c r="E14" s="146"/>
      <c r="F14" s="147"/>
      <c r="G14" s="111" t="s">
        <v>55</v>
      </c>
      <c r="H14" s="152"/>
      <c r="I14" s="153">
        <f>SUM(I9:J13)</f>
        <v>5000</v>
      </c>
      <c r="J14" s="154"/>
      <c r="K14" s="73"/>
    </row>
    <row r="15" spans="1:11" ht="20.100000000000001" customHeight="1" x14ac:dyDescent="0.45">
      <c r="A15" s="92"/>
      <c r="B15" s="160"/>
      <c r="C15" s="160"/>
      <c r="D15" s="128"/>
      <c r="E15" s="128"/>
      <c r="F15" s="161"/>
      <c r="G15" s="159" t="s">
        <v>73</v>
      </c>
      <c r="H15" s="155"/>
      <c r="I15" s="129">
        <f>+I14*0.07</f>
        <v>350.00000000000006</v>
      </c>
      <c r="J15" s="130"/>
      <c r="K15" s="73"/>
    </row>
    <row r="16" spans="1:11" ht="20.100000000000001" customHeight="1" x14ac:dyDescent="0.45">
      <c r="A16" s="162" t="s">
        <v>5</v>
      </c>
      <c r="B16" s="95" t="str">
        <f>BAHTTEXT(I16)</f>
        <v>ห้าพันสามร้อยห้าสิบบาทถ้วน</v>
      </c>
      <c r="C16" s="96"/>
      <c r="D16" s="97"/>
      <c r="E16" s="96"/>
      <c r="F16" s="96"/>
      <c r="G16" s="158" t="s">
        <v>56</v>
      </c>
      <c r="H16" s="99"/>
      <c r="I16" s="156">
        <f>I14+I15</f>
        <v>5350</v>
      </c>
      <c r="J16" s="157"/>
      <c r="K16" s="73"/>
    </row>
    <row r="17" spans="1:11" ht="20.100000000000001" customHeight="1" x14ac:dyDescent="0.4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3"/>
    </row>
    <row r="18" spans="1:11" ht="20.100000000000001" customHeight="1" x14ac:dyDescent="0.45">
      <c r="A18" s="76"/>
      <c r="B18" s="76"/>
      <c r="C18" s="76"/>
      <c r="D18" s="76"/>
      <c r="E18" s="76"/>
      <c r="F18" s="76"/>
      <c r="G18" s="76"/>
      <c r="H18" s="76"/>
      <c r="I18" s="76"/>
      <c r="J18" s="85"/>
      <c r="K18" s="100"/>
    </row>
    <row r="19" spans="1:11" ht="20.100000000000001" customHeight="1" x14ac:dyDescent="0.45">
      <c r="A19" s="76" t="s">
        <v>59</v>
      </c>
      <c r="B19" s="76"/>
      <c r="C19" s="76"/>
      <c r="D19" s="76" t="s">
        <v>19</v>
      </c>
      <c r="E19" s="76"/>
      <c r="F19" s="76" t="s">
        <v>20</v>
      </c>
      <c r="G19" s="76"/>
      <c r="H19" s="76"/>
      <c r="I19" s="76" t="s">
        <v>58</v>
      </c>
      <c r="J19" s="85"/>
      <c r="K19" s="100"/>
    </row>
    <row r="20" spans="1:11" ht="20.45" customHeight="1" x14ac:dyDescent="0.45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</row>
    <row r="21" spans="1:11" ht="18.75" customHeight="1" x14ac:dyDescent="0.45">
      <c r="A21" s="101" t="s">
        <v>7</v>
      </c>
      <c r="B21" s="102"/>
      <c r="C21" s="102"/>
      <c r="D21" s="102"/>
      <c r="E21" s="102"/>
      <c r="F21" s="102"/>
      <c r="G21" s="102"/>
      <c r="H21" s="102"/>
      <c r="I21" s="102"/>
      <c r="J21" s="103" t="s">
        <v>7</v>
      </c>
      <c r="K21" s="85" t="s">
        <v>25</v>
      </c>
    </row>
    <row r="22" spans="1:11" ht="20.45" hidden="1" customHeight="1" x14ac:dyDescent="0.45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</row>
    <row r="23" spans="1:11" ht="24.95" hidden="1" customHeight="1" x14ac:dyDescent="0.45">
      <c r="A23" s="71" t="str">
        <f>A1</f>
        <v>บริษัท บลู จำกัด</v>
      </c>
      <c r="B23" s="72"/>
      <c r="C23" s="72"/>
      <c r="D23" s="72"/>
      <c r="E23" s="72"/>
      <c r="F23" s="72"/>
      <c r="G23" s="72"/>
      <c r="H23" s="72"/>
      <c r="I23" s="72"/>
      <c r="J23" s="72"/>
      <c r="K23" s="73"/>
    </row>
    <row r="24" spans="1:11" ht="20.100000000000001" hidden="1" customHeight="1" x14ac:dyDescent="0.45">
      <c r="A24" s="74"/>
      <c r="B24" s="104" t="s">
        <v>22</v>
      </c>
      <c r="C24" s="76"/>
      <c r="D24" s="76"/>
      <c r="E24" s="76"/>
      <c r="F24" s="76"/>
      <c r="G24" s="76"/>
      <c r="H24" s="76" t="s">
        <v>6</v>
      </c>
      <c r="I24" s="148" t="s">
        <v>71</v>
      </c>
      <c r="J24" s="148"/>
      <c r="K24" s="73"/>
    </row>
    <row r="25" spans="1:11" ht="20.100000000000001" hidden="1" customHeight="1" x14ac:dyDescent="0.45">
      <c r="A25" s="77"/>
      <c r="B25" s="105" t="s">
        <v>23</v>
      </c>
      <c r="C25" s="79"/>
      <c r="D25" s="79"/>
      <c r="E25" s="79"/>
      <c r="F25" s="79"/>
      <c r="G25" s="79"/>
      <c r="H25" s="76" t="s">
        <v>2</v>
      </c>
      <c r="I25" s="149">
        <f>I3</f>
        <v>43851</v>
      </c>
      <c r="J25" s="149"/>
      <c r="K25" s="73"/>
    </row>
    <row r="26" spans="1:11" ht="30.2" hidden="1" customHeight="1" x14ac:dyDescent="0.45">
      <c r="A26" s="80" t="str">
        <f>A4</f>
        <v>ได้รับจาก</v>
      </c>
      <c r="B26" s="80" t="str">
        <f>B4</f>
        <v>บริษัท กรีน จำกัด</v>
      </c>
      <c r="C26" s="80"/>
      <c r="D26" s="80"/>
      <c r="E26" s="80"/>
      <c r="F26" s="80"/>
      <c r="G26" s="80"/>
      <c r="H26" s="80"/>
      <c r="I26" s="80"/>
      <c r="J26" s="80"/>
      <c r="K26" s="73"/>
    </row>
    <row r="27" spans="1:11" ht="30.2" hidden="1" customHeight="1" x14ac:dyDescent="0.45">
      <c r="A27" s="80" t="s">
        <v>31</v>
      </c>
      <c r="B27" s="80" t="s">
        <v>68</v>
      </c>
      <c r="C27" s="80" t="s">
        <v>67</v>
      </c>
      <c r="D27" s="80"/>
      <c r="E27" s="81" t="s">
        <v>49</v>
      </c>
      <c r="F27" s="82" t="s">
        <v>50</v>
      </c>
      <c r="G27" s="83" t="s">
        <v>51</v>
      </c>
      <c r="H27" s="81" t="s">
        <v>14</v>
      </c>
      <c r="I27" s="150">
        <v>9746312</v>
      </c>
      <c r="J27" s="150"/>
      <c r="K27" s="73"/>
    </row>
    <row r="28" spans="1:11" ht="20.100000000000001" hidden="1" customHeight="1" x14ac:dyDescent="0.45">
      <c r="A28" s="84" t="s">
        <v>52</v>
      </c>
      <c r="B28" s="151">
        <v>43851</v>
      </c>
      <c r="C28" s="151"/>
      <c r="D28" s="109" t="s">
        <v>5</v>
      </c>
      <c r="E28" s="109">
        <f>I38</f>
        <v>5350</v>
      </c>
      <c r="F28" s="85"/>
      <c r="G28" s="85"/>
      <c r="H28" s="85"/>
      <c r="I28" s="85"/>
      <c r="J28" s="85"/>
      <c r="K28" s="73"/>
    </row>
    <row r="29" spans="1:11" ht="10.15" hidden="1" customHeight="1" x14ac:dyDescent="0.45">
      <c r="A29" s="85"/>
      <c r="B29" s="85"/>
      <c r="C29" s="110"/>
      <c r="D29" s="85"/>
      <c r="E29" s="85"/>
      <c r="F29" s="85"/>
      <c r="G29" s="85"/>
      <c r="H29" s="85"/>
      <c r="I29" s="85"/>
      <c r="J29" s="85"/>
      <c r="K29" s="73"/>
    </row>
    <row r="30" spans="1:11" ht="20.100000000000001" hidden="1" customHeight="1" x14ac:dyDescent="0.45">
      <c r="A30" s="86" t="s">
        <v>53</v>
      </c>
      <c r="B30" s="143" t="s">
        <v>57</v>
      </c>
      <c r="C30" s="144"/>
      <c r="D30" s="143" t="s">
        <v>8</v>
      </c>
      <c r="E30" s="144"/>
      <c r="F30" s="144"/>
      <c r="G30" s="144"/>
      <c r="H30" s="145"/>
      <c r="I30" s="143" t="s">
        <v>5</v>
      </c>
      <c r="J30" s="145"/>
      <c r="K30" s="73"/>
    </row>
    <row r="31" spans="1:11" ht="20.100000000000001" hidden="1" customHeight="1" x14ac:dyDescent="0.45">
      <c r="A31" s="107">
        <f t="shared" ref="A31:B35" si="0">A9</f>
        <v>43850</v>
      </c>
      <c r="B31" s="138" t="str">
        <f t="shared" si="0"/>
        <v>HT6301002</v>
      </c>
      <c r="C31" s="139"/>
      <c r="D31" s="140" t="str">
        <f>D9</f>
        <v>รายได้จากการขาย</v>
      </c>
      <c r="E31" s="141"/>
      <c r="F31" s="141"/>
      <c r="G31" s="141"/>
      <c r="H31" s="142"/>
      <c r="I31" s="124">
        <f>I9</f>
        <v>5000</v>
      </c>
      <c r="J31" s="125"/>
      <c r="K31" s="73"/>
    </row>
    <row r="32" spans="1:11" ht="20.100000000000001" hidden="1" customHeight="1" x14ac:dyDescent="0.45">
      <c r="A32" s="108">
        <f t="shared" si="0"/>
        <v>0</v>
      </c>
      <c r="B32" s="131">
        <f t="shared" si="0"/>
        <v>0</v>
      </c>
      <c r="C32" s="132"/>
      <c r="D32" s="133">
        <f>D10</f>
        <v>0</v>
      </c>
      <c r="E32" s="134"/>
      <c r="F32" s="134"/>
      <c r="G32" s="134"/>
      <c r="H32" s="135"/>
      <c r="I32" s="136">
        <f>I10</f>
        <v>0</v>
      </c>
      <c r="J32" s="137"/>
      <c r="K32" s="73"/>
    </row>
    <row r="33" spans="1:11" ht="20.100000000000001" hidden="1" customHeight="1" x14ac:dyDescent="0.45">
      <c r="A33" s="87">
        <f t="shared" si="0"/>
        <v>0</v>
      </c>
      <c r="B33" s="131">
        <f t="shared" si="0"/>
        <v>0</v>
      </c>
      <c r="C33" s="132"/>
      <c r="D33" s="133">
        <f>D11</f>
        <v>0</v>
      </c>
      <c r="E33" s="134"/>
      <c r="F33" s="134"/>
      <c r="G33" s="134"/>
      <c r="H33" s="135"/>
      <c r="I33" s="136">
        <f t="shared" ref="I33:I34" si="1">I11</f>
        <v>0</v>
      </c>
      <c r="J33" s="137"/>
      <c r="K33" s="73"/>
    </row>
    <row r="34" spans="1:11" ht="20.100000000000001" hidden="1" customHeight="1" x14ac:dyDescent="0.45">
      <c r="A34" s="87">
        <f t="shared" si="0"/>
        <v>0</v>
      </c>
      <c r="B34" s="131">
        <f t="shared" si="0"/>
        <v>0</v>
      </c>
      <c r="C34" s="132"/>
      <c r="D34" s="133">
        <f>D12</f>
        <v>0</v>
      </c>
      <c r="E34" s="134"/>
      <c r="F34" s="134"/>
      <c r="G34" s="134"/>
      <c r="H34" s="135"/>
      <c r="I34" s="136">
        <f t="shared" si="1"/>
        <v>0</v>
      </c>
      <c r="J34" s="137"/>
      <c r="K34" s="73"/>
    </row>
    <row r="35" spans="1:11" ht="20.100000000000001" hidden="1" customHeight="1" x14ac:dyDescent="0.45">
      <c r="A35" s="88">
        <f t="shared" si="0"/>
        <v>0</v>
      </c>
      <c r="B35" s="114">
        <f t="shared" si="0"/>
        <v>0</v>
      </c>
      <c r="C35" s="115"/>
      <c r="D35" s="116">
        <f>D13</f>
        <v>0</v>
      </c>
      <c r="E35" s="117"/>
      <c r="F35" s="117"/>
      <c r="G35" s="117"/>
      <c r="H35" s="118"/>
      <c r="I35" s="119">
        <f>I13</f>
        <v>0</v>
      </c>
      <c r="J35" s="120"/>
      <c r="K35" s="73"/>
    </row>
    <row r="36" spans="1:11" ht="20.100000000000001" hidden="1" customHeight="1" x14ac:dyDescent="0.45">
      <c r="A36" s="89" t="s">
        <v>54</v>
      </c>
      <c r="B36" s="121">
        <f>B14</f>
        <v>0</v>
      </c>
      <c r="C36" s="122"/>
      <c r="D36" s="122"/>
      <c r="E36" s="122"/>
      <c r="F36" s="123"/>
      <c r="G36" s="90" t="s">
        <v>55</v>
      </c>
      <c r="H36" s="91"/>
      <c r="I36" s="124">
        <f>I14</f>
        <v>5000</v>
      </c>
      <c r="J36" s="125"/>
      <c r="K36" s="73"/>
    </row>
    <row r="37" spans="1:11" ht="20.100000000000001" hidden="1" customHeight="1" x14ac:dyDescent="0.45">
      <c r="A37" s="92"/>
      <c r="B37" s="126"/>
      <c r="C37" s="127"/>
      <c r="D37" s="128"/>
      <c r="E37" s="128"/>
      <c r="F37" s="128"/>
      <c r="G37" s="93" t="s">
        <v>73</v>
      </c>
      <c r="H37" s="94"/>
      <c r="I37" s="129">
        <f>I15</f>
        <v>350.00000000000006</v>
      </c>
      <c r="J37" s="130"/>
      <c r="K37" s="73"/>
    </row>
    <row r="38" spans="1:11" ht="20.100000000000001" hidden="1" customHeight="1" x14ac:dyDescent="0.45">
      <c r="A38" s="95" t="s">
        <v>5</v>
      </c>
      <c r="B38" s="95" t="str">
        <f>B16</f>
        <v>ห้าพันสามร้อยห้าสิบบาทถ้วน</v>
      </c>
      <c r="C38" s="96"/>
      <c r="D38" s="97"/>
      <c r="E38" s="96"/>
      <c r="F38" s="96"/>
      <c r="G38" s="98" t="s">
        <v>56</v>
      </c>
      <c r="H38" s="99"/>
      <c r="I38" s="112">
        <f>I16</f>
        <v>5350</v>
      </c>
      <c r="J38" s="113"/>
      <c r="K38" s="73"/>
    </row>
    <row r="39" spans="1:11" ht="20.100000000000001" hidden="1" customHeight="1" x14ac:dyDescent="0.4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3"/>
    </row>
    <row r="40" spans="1:11" ht="20.100000000000001" hidden="1" customHeight="1" x14ac:dyDescent="0.45">
      <c r="A40" s="76"/>
      <c r="B40" s="76"/>
      <c r="C40" s="76"/>
      <c r="D40" s="76"/>
      <c r="E40" s="76"/>
      <c r="F40" s="76"/>
      <c r="G40" s="76"/>
      <c r="H40" s="76"/>
      <c r="I40" s="76"/>
      <c r="J40" s="85"/>
      <c r="K40" s="100"/>
    </row>
    <row r="41" spans="1:11" ht="20.100000000000001" hidden="1" customHeight="1" x14ac:dyDescent="0.45">
      <c r="A41" s="76" t="s">
        <v>59</v>
      </c>
      <c r="B41" s="76"/>
      <c r="C41" s="76"/>
      <c r="D41" s="76" t="s">
        <v>19</v>
      </c>
      <c r="E41" s="76"/>
      <c r="F41" s="76" t="s">
        <v>20</v>
      </c>
      <c r="G41" s="76"/>
      <c r="H41" s="76"/>
      <c r="I41" s="76" t="s">
        <v>58</v>
      </c>
      <c r="J41" s="85"/>
      <c r="K41" s="100"/>
    </row>
    <row r="42" spans="1:11" ht="47.25" customHeight="1" x14ac:dyDescent="0.4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</row>
  </sheetData>
  <mergeCells count="56">
    <mergeCell ref="I2:J2"/>
    <mergeCell ref="I3:J3"/>
    <mergeCell ref="I5:J5"/>
    <mergeCell ref="B6:C6"/>
    <mergeCell ref="B8:C8"/>
    <mergeCell ref="D8:H8"/>
    <mergeCell ref="I8:J8"/>
    <mergeCell ref="B9:C9"/>
    <mergeCell ref="D9:H9"/>
    <mergeCell ref="I9:J9"/>
    <mergeCell ref="B10:C10"/>
    <mergeCell ref="D10:H10"/>
    <mergeCell ref="I10:J10"/>
    <mergeCell ref="B11:C11"/>
    <mergeCell ref="D11:H11"/>
    <mergeCell ref="I11:J11"/>
    <mergeCell ref="B12:C12"/>
    <mergeCell ref="D12:H12"/>
    <mergeCell ref="I12:J12"/>
    <mergeCell ref="B30:C30"/>
    <mergeCell ref="D30:H30"/>
    <mergeCell ref="I30:J30"/>
    <mergeCell ref="B13:C13"/>
    <mergeCell ref="D13:H13"/>
    <mergeCell ref="I13:J13"/>
    <mergeCell ref="B14:F14"/>
    <mergeCell ref="I14:J14"/>
    <mergeCell ref="B15:C15"/>
    <mergeCell ref="D15:F15"/>
    <mergeCell ref="I15:J15"/>
    <mergeCell ref="I16:J16"/>
    <mergeCell ref="I24:J24"/>
    <mergeCell ref="I25:J25"/>
    <mergeCell ref="I27:J27"/>
    <mergeCell ref="B28:C28"/>
    <mergeCell ref="B31:C31"/>
    <mergeCell ref="D31:H31"/>
    <mergeCell ref="I31:J31"/>
    <mergeCell ref="B32:C32"/>
    <mergeCell ref="D32:H32"/>
    <mergeCell ref="I32:J32"/>
    <mergeCell ref="B33:C33"/>
    <mergeCell ref="D33:H33"/>
    <mergeCell ref="I33:J33"/>
    <mergeCell ref="B34:C34"/>
    <mergeCell ref="D34:H34"/>
    <mergeCell ref="I34:J34"/>
    <mergeCell ref="I38:J38"/>
    <mergeCell ref="B35:C35"/>
    <mergeCell ref="D35:H35"/>
    <mergeCell ref="I35:J35"/>
    <mergeCell ref="B36:F36"/>
    <mergeCell ref="I36:J36"/>
    <mergeCell ref="B37:C37"/>
    <mergeCell ref="D37:F37"/>
    <mergeCell ref="I37:J37"/>
  </mergeCells>
  <conditionalFormatting sqref="H7:J7 H29:J29">
    <cfRule type="cellIs" dxfId="1" priority="6" operator="notEqual">
      <formula>0</formula>
    </cfRule>
  </conditionalFormatting>
  <printOptions horizontalCentered="1"/>
  <pageMargins left="0.3" right="0.3" top="0.25" bottom="0.25" header="0.15" footer="0.15"/>
  <pageSetup paperSize="9" scale="9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</xdr:row>
                    <xdr:rowOff>66675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4</xdr:row>
                    <xdr:rowOff>57150</xdr:rowOff>
                  </from>
                  <to>
                    <xdr:col>1</xdr:col>
                    <xdr:colOff>323850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</xdr:row>
                    <xdr:rowOff>57150</xdr:rowOff>
                  </from>
                  <to>
                    <xdr:col>3</xdr:col>
                    <xdr:colOff>57150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</xdr:row>
                    <xdr:rowOff>66675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4</xdr:row>
                    <xdr:rowOff>57150</xdr:rowOff>
                  </from>
                  <to>
                    <xdr:col>1</xdr:col>
                    <xdr:colOff>323850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</xdr:row>
                    <xdr:rowOff>57150</xdr:rowOff>
                  </from>
                  <to>
                    <xdr:col>3</xdr:col>
                    <xdr:colOff>57150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</xdr:row>
                    <xdr:rowOff>66675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4</xdr:row>
                    <xdr:rowOff>57150</xdr:rowOff>
                  </from>
                  <to>
                    <xdr:col>1</xdr:col>
                    <xdr:colOff>323850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</xdr:row>
                    <xdr:rowOff>57150</xdr:rowOff>
                  </from>
                  <to>
                    <xdr:col>3</xdr:col>
                    <xdr:colOff>57150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3" name="Check Box 28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21</xdr:row>
                    <xdr:rowOff>0</xdr:rowOff>
                  </from>
                  <to>
                    <xdr:col>0</xdr:col>
                    <xdr:colOff>342900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4" name="Check Box 29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21</xdr:row>
                    <xdr:rowOff>0</xdr:rowOff>
                  </from>
                  <to>
                    <xdr:col>1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5" name="Check Box 30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21</xdr:row>
                    <xdr:rowOff>0</xdr:rowOff>
                  </from>
                  <to>
                    <xdr:col>3</xdr:col>
                    <xdr:colOff>57150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6" name="Check Box 3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21</xdr:row>
                    <xdr:rowOff>0</xdr:rowOff>
                  </from>
                  <to>
                    <xdr:col>0</xdr:col>
                    <xdr:colOff>342900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7" name="Check Box 3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21</xdr:row>
                    <xdr:rowOff>0</xdr:rowOff>
                  </from>
                  <to>
                    <xdr:col>1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8" name="Check Box 33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21</xdr:row>
                    <xdr:rowOff>0</xdr:rowOff>
                  </from>
                  <to>
                    <xdr:col>3</xdr:col>
                    <xdr:colOff>57150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9" name="Check Box 3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21</xdr:row>
                    <xdr:rowOff>0</xdr:rowOff>
                  </from>
                  <to>
                    <xdr:col>0</xdr:col>
                    <xdr:colOff>342900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0" name="Check Box 3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21</xdr:row>
                    <xdr:rowOff>0</xdr:rowOff>
                  </from>
                  <to>
                    <xdr:col>1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1" name="Check Box 36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21</xdr:row>
                    <xdr:rowOff>0</xdr:rowOff>
                  </from>
                  <to>
                    <xdr:col>3</xdr:col>
                    <xdr:colOff>57150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249977111117893"/>
  </sheetPr>
  <dimension ref="A1:L47"/>
  <sheetViews>
    <sheetView showGridLines="0" showZeros="0" workbookViewId="0">
      <selection activeCell="I24" sqref="I24"/>
    </sheetView>
  </sheetViews>
  <sheetFormatPr defaultColWidth="9" defaultRowHeight="15" x14ac:dyDescent="0.25"/>
  <cols>
    <col min="1" max="1" width="9.625" style="33" customWidth="1"/>
    <col min="2" max="2" width="7.625" style="33" customWidth="1"/>
    <col min="3" max="3" width="3.625" style="33" customWidth="1"/>
    <col min="4" max="4" width="9.625" style="33" customWidth="1"/>
    <col min="5" max="5" width="12.625" style="33" customWidth="1"/>
    <col min="6" max="6" width="7.625" style="33" customWidth="1"/>
    <col min="7" max="7" width="9.625" style="33" customWidth="1"/>
    <col min="8" max="9" width="12.625" style="33" customWidth="1"/>
    <col min="10" max="10" width="9" style="33"/>
    <col min="11" max="12" width="11.5" style="33" bestFit="1" customWidth="1"/>
    <col min="13" max="13" width="10.125" style="33" bestFit="1" customWidth="1"/>
    <col min="14" max="14" width="9.375" style="33" bestFit="1" customWidth="1"/>
    <col min="15" max="16384" width="9" style="33"/>
  </cols>
  <sheetData>
    <row r="1" spans="1:12" ht="24.95" customHeight="1" x14ac:dyDescent="0.25">
      <c r="A1" s="32" t="s">
        <v>48</v>
      </c>
      <c r="B1" s="3"/>
      <c r="C1" s="3"/>
      <c r="D1" s="3"/>
      <c r="E1" s="3"/>
      <c r="F1" s="3"/>
      <c r="G1" s="3"/>
      <c r="H1" s="3"/>
      <c r="I1" s="3"/>
      <c r="K1" s="7"/>
      <c r="L1" s="7"/>
    </row>
    <row r="2" spans="1:12" ht="20.100000000000001" customHeight="1" x14ac:dyDescent="0.25">
      <c r="B2" s="37" t="s">
        <v>11</v>
      </c>
      <c r="C2" s="4"/>
      <c r="D2" s="4"/>
      <c r="E2" s="4"/>
      <c r="F2" s="4"/>
      <c r="G2" s="4"/>
      <c r="H2" s="8" t="s">
        <v>6</v>
      </c>
      <c r="I2" s="39" t="s">
        <v>26</v>
      </c>
      <c r="K2" s="7"/>
      <c r="L2" s="7"/>
    </row>
    <row r="3" spans="1:12" ht="20.100000000000001" customHeight="1" x14ac:dyDescent="0.25">
      <c r="B3" s="38" t="s">
        <v>12</v>
      </c>
      <c r="C3" s="6"/>
      <c r="D3" s="6"/>
      <c r="E3" s="6"/>
      <c r="F3" s="6"/>
      <c r="G3" s="6"/>
      <c r="H3" s="8" t="s">
        <v>2</v>
      </c>
      <c r="I3" s="46">
        <v>21317</v>
      </c>
      <c r="K3" s="7"/>
      <c r="L3" s="7"/>
    </row>
    <row r="4" spans="1:12" ht="30.2" customHeight="1" x14ac:dyDescent="0.25">
      <c r="A4" s="48" t="s">
        <v>13</v>
      </c>
      <c r="B4" s="49" t="s">
        <v>27</v>
      </c>
      <c r="C4" s="48"/>
      <c r="D4" s="48"/>
      <c r="E4" s="48"/>
      <c r="F4" s="48"/>
      <c r="G4" s="48"/>
      <c r="H4" s="48"/>
      <c r="I4" s="48"/>
      <c r="K4" s="7"/>
      <c r="L4" s="7"/>
    </row>
    <row r="5" spans="1:12" ht="30.2" customHeight="1" x14ac:dyDescent="0.25">
      <c r="A5" s="49" t="s">
        <v>40</v>
      </c>
      <c r="B5" s="49" t="s">
        <v>41</v>
      </c>
      <c r="C5" s="49" t="s">
        <v>42</v>
      </c>
      <c r="D5" s="48"/>
      <c r="E5" s="48"/>
      <c r="F5" s="48" t="s">
        <v>14</v>
      </c>
      <c r="G5" s="9"/>
      <c r="H5" s="10" t="s">
        <v>15</v>
      </c>
      <c r="I5" s="46"/>
      <c r="K5" s="7"/>
      <c r="L5" s="7"/>
    </row>
    <row r="6" spans="1:12" ht="20.100000000000001" customHeight="1" x14ac:dyDescent="0.25">
      <c r="A6" s="8" t="s">
        <v>5</v>
      </c>
      <c r="B6" s="8" t="str">
        <f>BAHTTEXT(H14)</f>
        <v>หนึ่งแสนสี่พันบาทถ้วน</v>
      </c>
      <c r="K6" s="7"/>
      <c r="L6" s="7"/>
    </row>
    <row r="7" spans="1:12" ht="10.15" customHeight="1" x14ac:dyDescent="0.25">
      <c r="H7" s="33">
        <f>IF(SUM(H9:H14)&lt;&gt;SUM(I9:I14),"x",0)</f>
        <v>0</v>
      </c>
      <c r="I7" s="33">
        <f>IF(SUM(H9:H14)&lt;&gt;SUM(I9:I14),"x",0)</f>
        <v>0</v>
      </c>
      <c r="K7" s="7"/>
      <c r="L7" s="7"/>
    </row>
    <row r="8" spans="1:12" ht="20.100000000000001" customHeight="1" x14ac:dyDescent="0.25">
      <c r="A8" s="11" t="s">
        <v>16</v>
      </c>
      <c r="B8" s="12" t="s">
        <v>8</v>
      </c>
      <c r="C8" s="12"/>
      <c r="D8" s="12"/>
      <c r="E8" s="12"/>
      <c r="F8" s="12"/>
      <c r="G8" s="13" t="s">
        <v>0</v>
      </c>
      <c r="H8" s="13" t="s">
        <v>3</v>
      </c>
      <c r="I8" s="14" t="s">
        <v>4</v>
      </c>
      <c r="K8" s="7"/>
      <c r="L8" s="7"/>
    </row>
    <row r="9" spans="1:12" ht="20.100000000000001" customHeight="1" x14ac:dyDescent="0.25">
      <c r="A9" s="15"/>
      <c r="B9" s="1" t="s">
        <v>1</v>
      </c>
      <c r="C9" s="17"/>
      <c r="D9" s="17"/>
      <c r="E9" s="17"/>
      <c r="F9" s="18"/>
      <c r="G9" s="19"/>
      <c r="H9" s="20"/>
      <c r="I9" s="51">
        <v>100000</v>
      </c>
      <c r="K9" s="7"/>
      <c r="L9" s="7"/>
    </row>
    <row r="10" spans="1:12" ht="20.100000000000001" customHeight="1" x14ac:dyDescent="0.25">
      <c r="A10" s="15"/>
      <c r="B10" s="21" t="s">
        <v>24</v>
      </c>
      <c r="C10" s="40"/>
      <c r="D10" s="34"/>
      <c r="E10" s="40"/>
      <c r="F10" s="22"/>
      <c r="G10" s="23"/>
      <c r="H10" s="24">
        <f>IF(RIGHT(B10,4)="จ่าย",ROUND(SUMIF(B$9:B9,"&lt;&gt;*เพิ่ม",I$9:I9)*D10,2),0)</f>
        <v>0</v>
      </c>
      <c r="I10" s="24">
        <f>IF(RIGHT(B10,5)="เพิ่ม",ROUND(SUM(I$9:I9)*7%,2),0)</f>
        <v>7000</v>
      </c>
      <c r="K10" s="7"/>
      <c r="L10" s="7"/>
    </row>
    <row r="11" spans="1:12" ht="20.100000000000001" customHeight="1" x14ac:dyDescent="0.25">
      <c r="A11" s="15"/>
      <c r="B11" s="21"/>
      <c r="C11" s="40"/>
      <c r="D11" s="34"/>
      <c r="E11" s="40"/>
      <c r="F11" s="22"/>
      <c r="G11" s="23"/>
      <c r="H11" s="24">
        <f>IF(RIGHT(B11,4)="จ่าย",ROUND(SUMIF(B$9:B10,"&lt;&gt;*เพิ่ม",I$9:I10)*D11,2),0)</f>
        <v>0</v>
      </c>
      <c r="I11" s="24">
        <f>IF(RIGHT(B11,5)="เพิ่ม",ROUND(SUM(I$9:I10)*7%,2),0)</f>
        <v>0</v>
      </c>
      <c r="K11" s="7"/>
      <c r="L11" s="7"/>
    </row>
    <row r="12" spans="1:12" ht="20.100000000000001" customHeight="1" x14ac:dyDescent="0.25">
      <c r="A12" s="15"/>
      <c r="B12" s="21"/>
      <c r="C12" s="40"/>
      <c r="D12" s="34"/>
      <c r="E12" s="40"/>
      <c r="F12" s="22"/>
      <c r="G12" s="23"/>
      <c r="H12" s="24">
        <f>IF(RIGHT(B12,4)="จ่าย",ROUND(SUMIF(B$9:B11,"&lt;&gt;*เพิ่ม",I$9:I11)*D12,2),0)</f>
        <v>0</v>
      </c>
      <c r="I12" s="24">
        <f>IF(RIGHT(B12,5)="เพิ่ม",ROUND(SUM(I$9:I11)*7%,2),0)</f>
        <v>0</v>
      </c>
      <c r="K12" s="7"/>
      <c r="L12" s="7"/>
    </row>
    <row r="13" spans="1:12" ht="20.100000000000001" customHeight="1" x14ac:dyDescent="0.25">
      <c r="A13" s="52"/>
      <c r="B13" s="21" t="s">
        <v>17</v>
      </c>
      <c r="C13" s="40"/>
      <c r="D13" s="34">
        <v>0.03</v>
      </c>
      <c r="E13" s="40"/>
      <c r="F13" s="22"/>
      <c r="G13" s="23"/>
      <c r="H13" s="24">
        <f>IF(RIGHT(B13,4)="จ่าย",ROUND(SUMIF(B$9:B12,"&lt;&gt;*เพิ่ม",I$9:I12)*D13,2),0)</f>
        <v>3000</v>
      </c>
      <c r="I13" s="24">
        <f>IF(RIGHT(B13,5)="เพิ่ม",ROUND(SUM(I$9:I12)*7%,2),0)</f>
        <v>0</v>
      </c>
      <c r="K13" s="7"/>
      <c r="L13" s="7"/>
    </row>
    <row r="14" spans="1:12" ht="20.100000000000001" customHeight="1" x14ac:dyDescent="0.25">
      <c r="A14" s="16"/>
      <c r="B14" s="25" t="s">
        <v>9</v>
      </c>
      <c r="C14" s="26" t="s">
        <v>10</v>
      </c>
      <c r="D14" s="26"/>
      <c r="E14" s="26"/>
      <c r="F14" s="27"/>
      <c r="G14" s="28"/>
      <c r="H14" s="29">
        <f>SUM(I9:I13)-SUM(H9:H13)</f>
        <v>104000</v>
      </c>
      <c r="I14" s="29"/>
      <c r="K14" s="7">
        <f>SUM(H9:H14)</f>
        <v>107000</v>
      </c>
      <c r="L14" s="7">
        <f>SUM(I9:I14)</f>
        <v>107000</v>
      </c>
    </row>
    <row r="15" spans="1:12" ht="20.100000000000001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K15" s="7"/>
      <c r="L15" s="7"/>
    </row>
    <row r="16" spans="1:12" ht="20.100000000000001" customHeight="1" x14ac:dyDescent="0.25">
      <c r="A16" s="47"/>
      <c r="B16" s="47" t="s">
        <v>28</v>
      </c>
      <c r="C16" s="31"/>
      <c r="D16" s="50">
        <v>58010401</v>
      </c>
      <c r="E16" s="31"/>
      <c r="F16" s="31"/>
      <c r="G16" s="31"/>
      <c r="H16" s="31"/>
      <c r="I16" s="31"/>
      <c r="K16" s="7"/>
      <c r="L16" s="7"/>
    </row>
    <row r="17" spans="1:12" ht="20.100000000000001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K17" s="7"/>
      <c r="L17" s="7"/>
    </row>
    <row r="18" spans="1:12" ht="20.100000000000001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K18" s="7"/>
      <c r="L18" s="7"/>
    </row>
    <row r="19" spans="1:12" ht="20.100000000000001" customHeight="1" x14ac:dyDescent="0.25">
      <c r="A19" s="8" t="s">
        <v>18</v>
      </c>
      <c r="B19" s="8"/>
      <c r="C19" s="8"/>
      <c r="D19" s="8" t="s">
        <v>19</v>
      </c>
      <c r="E19" s="8"/>
      <c r="F19" s="8" t="s">
        <v>20</v>
      </c>
      <c r="G19" s="8"/>
      <c r="H19" s="8"/>
      <c r="I19" s="8" t="s">
        <v>21</v>
      </c>
      <c r="K19" s="7"/>
      <c r="L19" s="7"/>
    </row>
    <row r="20" spans="1:12" ht="20.45" customHeight="1" x14ac:dyDescent="0.25"/>
    <row r="21" spans="1:12" ht="18.75" customHeight="1" x14ac:dyDescent="0.25">
      <c r="A21" s="45" t="s">
        <v>7</v>
      </c>
      <c r="B21" s="35"/>
      <c r="C21" s="35"/>
      <c r="D21" s="35"/>
      <c r="E21" s="35"/>
      <c r="F21" s="35"/>
      <c r="G21" s="35"/>
      <c r="H21" s="35"/>
      <c r="I21" s="44" t="s">
        <v>7</v>
      </c>
      <c r="J21" s="36"/>
      <c r="K21" s="33" t="s">
        <v>25</v>
      </c>
      <c r="L21" s="33" t="s">
        <v>25</v>
      </c>
    </row>
    <row r="22" spans="1:12" ht="20.45" customHeight="1" x14ac:dyDescent="0.25"/>
    <row r="23" spans="1:12" ht="24.95" customHeight="1" x14ac:dyDescent="0.25">
      <c r="A23" s="2" t="str">
        <f>A1</f>
        <v>บริษัท จำกัด</v>
      </c>
      <c r="B23" s="3"/>
      <c r="C23" s="3"/>
      <c r="D23" s="3"/>
      <c r="E23" s="3"/>
      <c r="F23" s="3"/>
      <c r="G23" s="3"/>
      <c r="H23" s="3"/>
      <c r="I23" s="3"/>
      <c r="K23" s="7"/>
      <c r="L23" s="7"/>
    </row>
    <row r="24" spans="1:12" ht="20.100000000000001" customHeight="1" x14ac:dyDescent="0.25">
      <c r="B24" s="42" t="s">
        <v>22</v>
      </c>
      <c r="C24" s="4"/>
      <c r="D24" s="4"/>
      <c r="E24" s="4"/>
      <c r="F24" s="4"/>
      <c r="G24" s="4"/>
      <c r="H24" s="8" t="s">
        <v>6</v>
      </c>
      <c r="I24" s="5" t="str">
        <f>I2</f>
        <v>RV 58010501</v>
      </c>
      <c r="K24" s="7"/>
      <c r="L24" s="7"/>
    </row>
    <row r="25" spans="1:12" ht="20.100000000000001" customHeight="1" x14ac:dyDescent="0.25">
      <c r="B25" s="43" t="s">
        <v>23</v>
      </c>
      <c r="C25" s="6"/>
      <c r="D25" s="6"/>
      <c r="E25" s="6"/>
      <c r="F25" s="6"/>
      <c r="G25" s="6"/>
      <c r="H25" s="8" t="s">
        <v>2</v>
      </c>
      <c r="I25" s="46">
        <f>I3</f>
        <v>21317</v>
      </c>
      <c r="K25" s="7"/>
      <c r="L25" s="7"/>
    </row>
    <row r="26" spans="1:12" ht="30.2" customHeight="1" x14ac:dyDescent="0.25">
      <c r="A26" s="48" t="s">
        <v>13</v>
      </c>
      <c r="B26" s="48" t="str">
        <f>B4</f>
        <v>บริษัท A จำกัด</v>
      </c>
      <c r="C26" s="48"/>
      <c r="D26" s="48"/>
      <c r="E26" s="48"/>
      <c r="F26" s="48"/>
      <c r="G26" s="48"/>
      <c r="H26" s="48"/>
      <c r="I26" s="48"/>
      <c r="K26" s="7"/>
      <c r="L26" s="7"/>
    </row>
    <row r="27" spans="1:12" ht="30.2" customHeight="1" x14ac:dyDescent="0.25">
      <c r="A27" s="49" t="s">
        <v>40</v>
      </c>
      <c r="B27" s="49" t="s">
        <v>41</v>
      </c>
      <c r="C27" s="49" t="s">
        <v>42</v>
      </c>
      <c r="D27" s="48"/>
      <c r="E27" s="49"/>
      <c r="F27" s="48" t="s">
        <v>14</v>
      </c>
      <c r="G27" s="9">
        <f>G5</f>
        <v>0</v>
      </c>
      <c r="H27" s="10" t="s">
        <v>15</v>
      </c>
      <c r="I27" s="41">
        <f>I5</f>
        <v>0</v>
      </c>
      <c r="K27" s="7"/>
      <c r="L27" s="7"/>
    </row>
    <row r="28" spans="1:12" ht="20.100000000000001" customHeight="1" x14ac:dyDescent="0.25">
      <c r="A28" s="8" t="s">
        <v>5</v>
      </c>
      <c r="B28" s="8" t="str">
        <f>BAHTTEXT(H36)</f>
        <v>หนึ่งแสนสี่พันบาทถ้วน</v>
      </c>
      <c r="K28" s="7"/>
      <c r="L28" s="7"/>
    </row>
    <row r="29" spans="1:12" ht="10.15" customHeight="1" x14ac:dyDescent="0.25">
      <c r="H29" s="33">
        <f>IF(SUM(H31:H36)&lt;&gt;SUM(I31:I36),"x",0)</f>
        <v>0</v>
      </c>
      <c r="I29" s="33">
        <f>IF(SUM(H31:H36)&lt;&gt;SUM(I31:I36),"x",0)</f>
        <v>0</v>
      </c>
      <c r="K29" s="7"/>
      <c r="L29" s="7"/>
    </row>
    <row r="30" spans="1:12" ht="20.100000000000001" customHeight="1" x14ac:dyDescent="0.25">
      <c r="A30" s="11" t="s">
        <v>16</v>
      </c>
      <c r="B30" s="12" t="s">
        <v>8</v>
      </c>
      <c r="C30" s="12"/>
      <c r="D30" s="12"/>
      <c r="E30" s="12"/>
      <c r="F30" s="12"/>
      <c r="G30" s="13" t="s">
        <v>0</v>
      </c>
      <c r="H30" s="13" t="s">
        <v>3</v>
      </c>
      <c r="I30" s="14" t="s">
        <v>4</v>
      </c>
      <c r="K30" s="7"/>
      <c r="L30" s="7"/>
    </row>
    <row r="31" spans="1:12" ht="20.100000000000001" customHeight="1" x14ac:dyDescent="0.25">
      <c r="A31" s="15">
        <f>A9</f>
        <v>0</v>
      </c>
      <c r="B31" s="1" t="str">
        <f>B9</f>
        <v>รายได้</v>
      </c>
      <c r="C31" s="17"/>
      <c r="D31" s="17">
        <f>D9</f>
        <v>0</v>
      </c>
      <c r="E31" s="17"/>
      <c r="F31" s="18"/>
      <c r="G31" s="19">
        <f>G9</f>
        <v>0</v>
      </c>
      <c r="H31" s="20">
        <f>H9</f>
        <v>0</v>
      </c>
      <c r="I31" s="20">
        <f>I9</f>
        <v>100000</v>
      </c>
      <c r="K31" s="7"/>
      <c r="L31" s="7"/>
    </row>
    <row r="32" spans="1:12" ht="20.100000000000001" customHeight="1" x14ac:dyDescent="0.25">
      <c r="A32" s="15">
        <f t="shared" ref="A32:C36" si="0">A10</f>
        <v>0</v>
      </c>
      <c r="B32" s="21" t="str">
        <f t="shared" si="0"/>
        <v>ภาษีมูลค่าเพิ่ม</v>
      </c>
      <c r="C32" s="40"/>
      <c r="D32" s="34">
        <f>D10</f>
        <v>0</v>
      </c>
      <c r="E32" s="40"/>
      <c r="F32" s="22"/>
      <c r="G32" s="23">
        <f t="shared" ref="G32:I35" si="1">G10</f>
        <v>0</v>
      </c>
      <c r="H32" s="24">
        <f t="shared" si="1"/>
        <v>0</v>
      </c>
      <c r="I32" s="24">
        <f t="shared" si="1"/>
        <v>7000</v>
      </c>
      <c r="K32" s="7"/>
      <c r="L32" s="7"/>
    </row>
    <row r="33" spans="1:12" ht="20.100000000000001" customHeight="1" x14ac:dyDescent="0.25">
      <c r="A33" s="15">
        <f t="shared" si="0"/>
        <v>0</v>
      </c>
      <c r="B33" s="21">
        <f t="shared" si="0"/>
        <v>0</v>
      </c>
      <c r="C33" s="40"/>
      <c r="D33" s="34">
        <f>D11</f>
        <v>0</v>
      </c>
      <c r="E33" s="40"/>
      <c r="F33" s="22"/>
      <c r="G33" s="23">
        <f t="shared" si="1"/>
        <v>0</v>
      </c>
      <c r="H33" s="24">
        <f t="shared" si="1"/>
        <v>0</v>
      </c>
      <c r="I33" s="24">
        <f t="shared" si="1"/>
        <v>0</v>
      </c>
      <c r="K33" s="7"/>
      <c r="L33" s="7"/>
    </row>
    <row r="34" spans="1:12" ht="20.100000000000001" customHeight="1" x14ac:dyDescent="0.25">
      <c r="A34" s="15">
        <f t="shared" si="0"/>
        <v>0</v>
      </c>
      <c r="B34" s="21">
        <f t="shared" si="0"/>
        <v>0</v>
      </c>
      <c r="C34" s="40"/>
      <c r="D34" s="34"/>
      <c r="E34" s="40"/>
      <c r="F34" s="22"/>
      <c r="G34" s="23">
        <f t="shared" si="1"/>
        <v>0</v>
      </c>
      <c r="H34" s="24">
        <f t="shared" si="1"/>
        <v>0</v>
      </c>
      <c r="I34" s="24">
        <f t="shared" si="1"/>
        <v>0</v>
      </c>
      <c r="K34" s="7"/>
      <c r="L34" s="7"/>
    </row>
    <row r="35" spans="1:12" ht="20.100000000000001" customHeight="1" x14ac:dyDescent="0.25">
      <c r="A35" s="15">
        <f t="shared" si="0"/>
        <v>0</v>
      </c>
      <c r="B35" s="21" t="str">
        <f t="shared" si="0"/>
        <v>หัก ณ ที่จ่าย</v>
      </c>
      <c r="C35" s="40"/>
      <c r="D35" s="34">
        <f>D13</f>
        <v>0.03</v>
      </c>
      <c r="E35" s="40"/>
      <c r="F35" s="22"/>
      <c r="G35" s="23">
        <f t="shared" si="1"/>
        <v>0</v>
      </c>
      <c r="H35" s="24">
        <f t="shared" si="1"/>
        <v>3000</v>
      </c>
      <c r="I35" s="24">
        <f t="shared" si="1"/>
        <v>0</v>
      </c>
      <c r="K35" s="7"/>
      <c r="L35" s="7"/>
    </row>
    <row r="36" spans="1:12" ht="20.100000000000001" customHeight="1" x14ac:dyDescent="0.25">
      <c r="A36" s="16"/>
      <c r="B36" s="25" t="str">
        <f t="shared" si="0"/>
        <v xml:space="preserve">ธนาคาร - </v>
      </c>
      <c r="C36" s="26" t="str">
        <f t="shared" si="0"/>
        <v>ออมทรัพย์</v>
      </c>
      <c r="D36" s="26"/>
      <c r="E36" s="26"/>
      <c r="F36" s="27"/>
      <c r="G36" s="28"/>
      <c r="H36" s="29">
        <f>SUM(I31:I35)-SUM(H31:H35)</f>
        <v>104000</v>
      </c>
      <c r="I36" s="29"/>
      <c r="K36" s="7">
        <f>SUM(H31:H36)</f>
        <v>107000</v>
      </c>
      <c r="L36" s="7">
        <f>SUM(I31:I36)</f>
        <v>107000</v>
      </c>
    </row>
    <row r="37" spans="1:12" ht="20.100000000000001" customHeight="1" x14ac:dyDescent="0.25">
      <c r="A37" s="30"/>
      <c r="B37" s="30">
        <f>B15</f>
        <v>0</v>
      </c>
      <c r="C37" s="30"/>
      <c r="D37" s="30">
        <f>D15</f>
        <v>0</v>
      </c>
      <c r="E37" s="30"/>
      <c r="F37" s="30"/>
      <c r="G37" s="30"/>
      <c r="H37" s="30"/>
      <c r="I37" s="30"/>
      <c r="K37" s="7"/>
      <c r="L37" s="7"/>
    </row>
    <row r="38" spans="1:12" ht="20.100000000000001" customHeight="1" x14ac:dyDescent="0.25">
      <c r="A38" s="31"/>
      <c r="B38" s="47" t="str">
        <f>B16</f>
        <v>อ้างถึงใบเสร็จรับเงินเลขที่</v>
      </c>
      <c r="C38" s="47"/>
      <c r="D38" s="50">
        <f>D16</f>
        <v>58010401</v>
      </c>
      <c r="E38" s="31"/>
      <c r="F38" s="31"/>
      <c r="G38" s="31"/>
      <c r="H38" s="31"/>
      <c r="I38" s="31"/>
      <c r="K38" s="7"/>
      <c r="L38" s="7"/>
    </row>
    <row r="39" spans="1:12" ht="20.100000000000001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K39" s="7"/>
      <c r="L39" s="7"/>
    </row>
    <row r="40" spans="1:12" ht="20.100000000000001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K40" s="7"/>
      <c r="L40" s="7"/>
    </row>
    <row r="41" spans="1:12" ht="20.100000000000001" customHeight="1" x14ac:dyDescent="0.25">
      <c r="A41" s="8" t="s">
        <v>18</v>
      </c>
      <c r="B41" s="8"/>
      <c r="C41" s="8"/>
      <c r="D41" s="8" t="s">
        <v>19</v>
      </c>
      <c r="E41" s="8"/>
      <c r="F41" s="8" t="s">
        <v>20</v>
      </c>
      <c r="G41" s="8"/>
      <c r="H41" s="8"/>
      <c r="I41" s="8" t="s">
        <v>21</v>
      </c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</sheetData>
  <conditionalFormatting sqref="H7:I7 H29:I29">
    <cfRule type="cellIs" dxfId="0" priority="1" operator="notEqual">
      <formula>0</formula>
    </cfRule>
  </conditionalFormatting>
  <printOptions horizontalCentered="1"/>
  <pageMargins left="0.3" right="0.3" top="0.25" bottom="0.25" header="0.15" footer="0.15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</xdr:row>
                    <xdr:rowOff>66675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4</xdr:row>
                    <xdr:rowOff>57150</xdr:rowOff>
                  </from>
                  <to>
                    <xdr:col>1</xdr:col>
                    <xdr:colOff>323850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</xdr:row>
                    <xdr:rowOff>57150</xdr:rowOff>
                  </from>
                  <to>
                    <xdr:col>3</xdr:col>
                    <xdr:colOff>57150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26</xdr:row>
                    <xdr:rowOff>66675</xdr:rowOff>
                  </from>
                  <to>
                    <xdr:col>0</xdr:col>
                    <xdr:colOff>342900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26</xdr:row>
                    <xdr:rowOff>57150</xdr:rowOff>
                  </from>
                  <to>
                    <xdr:col>1</xdr:col>
                    <xdr:colOff>323850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26</xdr:row>
                    <xdr:rowOff>57150</xdr:rowOff>
                  </from>
                  <to>
                    <xdr:col>3</xdr:col>
                    <xdr:colOff>57150</xdr:colOff>
                    <xdr:row>27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workbookViewId="0">
      <selection activeCell="D15" sqref="D15"/>
    </sheetView>
  </sheetViews>
  <sheetFormatPr defaultRowHeight="15.75" x14ac:dyDescent="0.25"/>
  <cols>
    <col min="1" max="1" width="3.625" style="54" customWidth="1"/>
    <col min="2" max="4" width="9" style="54"/>
    <col min="5" max="5" width="9" style="54" customWidth="1"/>
    <col min="6" max="9" width="9" style="54"/>
    <col min="10" max="10" width="27.25" style="54" customWidth="1"/>
    <col min="11" max="11" width="3.625" style="54" customWidth="1"/>
    <col min="12" max="16384" width="9" style="54"/>
  </cols>
  <sheetData>
    <row r="1" spans="1:11" ht="20.2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25" customHeight="1" x14ac:dyDescent="0.25">
      <c r="A2" s="53"/>
      <c r="B2" s="70" t="s">
        <v>11</v>
      </c>
      <c r="K2" s="53"/>
    </row>
    <row r="3" spans="1:11" ht="20.25" customHeight="1" x14ac:dyDescent="0.25">
      <c r="A3" s="53"/>
      <c r="B3" s="54" t="s">
        <v>63</v>
      </c>
      <c r="K3" s="53"/>
    </row>
    <row r="4" spans="1:11" ht="20.25" customHeight="1" x14ac:dyDescent="0.25">
      <c r="A4" s="53"/>
      <c r="B4" s="54" t="s">
        <v>64</v>
      </c>
      <c r="K4" s="53"/>
    </row>
    <row r="5" spans="1:11" ht="20.25" customHeight="1" x14ac:dyDescent="0.25">
      <c r="A5" s="53"/>
      <c r="B5" s="54" t="s">
        <v>65</v>
      </c>
      <c r="K5" s="53"/>
    </row>
    <row r="6" spans="1:11" ht="22.5" customHeight="1" x14ac:dyDescent="0.25">
      <c r="A6" s="53"/>
      <c r="B6" s="55" t="s">
        <v>43</v>
      </c>
      <c r="K6" s="53"/>
    </row>
    <row r="7" spans="1:11" s="58" customFormat="1" ht="22.5" customHeight="1" x14ac:dyDescent="0.25">
      <c r="A7" s="56"/>
      <c r="B7" s="57" t="s">
        <v>44</v>
      </c>
      <c r="K7" s="56"/>
    </row>
    <row r="8" spans="1:11" s="58" customFormat="1" ht="22.5" customHeight="1" x14ac:dyDescent="0.25">
      <c r="A8" s="56"/>
      <c r="B8" s="59" t="s">
        <v>60</v>
      </c>
      <c r="K8" s="56"/>
    </row>
    <row r="9" spans="1:11" s="58" customFormat="1" ht="22.5" customHeight="1" x14ac:dyDescent="0.25">
      <c r="A9" s="56"/>
      <c r="B9" s="58" t="s">
        <v>45</v>
      </c>
      <c r="K9" s="56"/>
    </row>
    <row r="10" spans="1:11" s="58" customFormat="1" ht="22.5" customHeight="1" x14ac:dyDescent="0.25">
      <c r="A10" s="56"/>
      <c r="B10" s="58" t="s">
        <v>29</v>
      </c>
      <c r="K10" s="56"/>
    </row>
    <row r="11" spans="1:11" s="58" customFormat="1" ht="22.5" customHeight="1" x14ac:dyDescent="0.25">
      <c r="A11" s="56"/>
      <c r="B11" s="57" t="s">
        <v>62</v>
      </c>
      <c r="K11" s="56"/>
    </row>
    <row r="12" spans="1:11" s="58" customFormat="1" ht="22.5" customHeight="1" x14ac:dyDescent="0.25">
      <c r="A12" s="56"/>
      <c r="B12" s="57" t="s">
        <v>61</v>
      </c>
      <c r="K12" s="56"/>
    </row>
    <row r="13" spans="1:11" s="58" customFormat="1" ht="22.5" customHeight="1" x14ac:dyDescent="0.25">
      <c r="A13" s="56"/>
      <c r="B13" s="57" t="s">
        <v>46</v>
      </c>
      <c r="K13" s="56"/>
    </row>
    <row r="14" spans="1:11" s="58" customFormat="1" ht="22.5" customHeight="1" x14ac:dyDescent="0.25">
      <c r="A14" s="56"/>
      <c r="B14" s="58" t="s">
        <v>30</v>
      </c>
      <c r="C14" s="58" t="s">
        <v>31</v>
      </c>
      <c r="D14" s="58" t="s">
        <v>32</v>
      </c>
      <c r="K14" s="56"/>
    </row>
    <row r="15" spans="1:11" s="58" customFormat="1" ht="22.5" customHeight="1" x14ac:dyDescent="0.25">
      <c r="A15" s="56"/>
      <c r="C15" s="58" t="s">
        <v>33</v>
      </c>
      <c r="K15" s="56"/>
    </row>
    <row r="16" spans="1:11" s="58" customFormat="1" ht="22.5" customHeight="1" x14ac:dyDescent="0.25">
      <c r="A16" s="56"/>
      <c r="C16" s="58" t="s">
        <v>47</v>
      </c>
      <c r="K16" s="56"/>
    </row>
    <row r="17" spans="1:11" s="58" customFormat="1" ht="22.5" customHeight="1" x14ac:dyDescent="0.25">
      <c r="A17" s="56"/>
      <c r="B17" s="60" t="s">
        <v>34</v>
      </c>
      <c r="C17" s="61"/>
      <c r="D17" s="60" t="s">
        <v>35</v>
      </c>
      <c r="E17" s="61"/>
      <c r="F17" s="62" t="s">
        <v>36</v>
      </c>
      <c r="G17" s="63"/>
      <c r="H17" s="64"/>
      <c r="I17" s="64"/>
      <c r="K17" s="56"/>
    </row>
    <row r="18" spans="1:11" s="58" customFormat="1" ht="22.5" customHeight="1" x14ac:dyDescent="0.25">
      <c r="A18" s="56"/>
      <c r="B18" s="65" t="s">
        <v>37</v>
      </c>
      <c r="C18" s="66"/>
      <c r="D18" s="65" t="s">
        <v>38</v>
      </c>
      <c r="E18" s="66"/>
      <c r="F18" s="65" t="s">
        <v>39</v>
      </c>
      <c r="G18" s="67"/>
      <c r="H18" s="64"/>
      <c r="I18" s="64"/>
      <c r="K18" s="56"/>
    </row>
    <row r="19" spans="1:11" s="58" customFormat="1" ht="22.5" customHeight="1" x14ac:dyDescent="0.25">
      <c r="A19" s="56"/>
      <c r="K19" s="56"/>
    </row>
    <row r="20" spans="1:11" s="69" customFormat="1" ht="21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</row>
  </sheetData>
  <pageMargins left="0.7" right="0.7" top="0.75" bottom="0.75" header="0.3" footer="0.3"/>
  <pageSetup paperSize="9" orientation="portrait" horizontalDpi="300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RV (1)</vt:lpstr>
      <vt:lpstr>RV (2)</vt:lpstr>
      <vt:lpstr>การจัดทำ</vt:lpstr>
      <vt:lpstr>'RV (1)'!Print_Area</vt:lpstr>
      <vt:lpstr>'RV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Samard</dc:creator>
  <cp:lastModifiedBy>varanan.s</cp:lastModifiedBy>
  <cp:lastPrinted>2020-10-01T11:46:04Z</cp:lastPrinted>
  <dcterms:created xsi:type="dcterms:W3CDTF">2012-09-13T05:14:55Z</dcterms:created>
  <dcterms:modified xsi:type="dcterms:W3CDTF">2020-10-01T11:47:56Z</dcterms:modified>
</cp:coreProperties>
</file>